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33b15d2528fa59/Desktop/Ink Lending/"/>
    </mc:Choice>
  </mc:AlternateContent>
  <xr:revisionPtr revIDLastSave="5" documentId="8_{685C5CC8-63F1-4390-A3AF-06A1971B8DC5}" xr6:coauthVersionLast="45" xr6:coauthVersionMax="45" xr10:uidLastSave="{971751BC-959A-4AF5-A320-D32EA420F1C5}"/>
  <bookViews>
    <workbookView xWindow="-98" yWindow="-98" windowWidth="22695" windowHeight="14595" firstSheet="1" activeTab="1" xr2:uid="{00000000-000D-0000-FFFF-FFFF00000000}"/>
  </bookViews>
  <sheets>
    <sheet name="Chart1" sheetId="5" state="hidden" r:id="rId1"/>
    <sheet name="Ink Lending Rehab Budget" sheetId="1" r:id="rId2"/>
  </sheets>
  <definedNames>
    <definedName name="_xlnm.Print_Area" localSheetId="1">'Ink Lending Rehab Budget'!$B$1:$I$116</definedName>
    <definedName name="_xlnm.Print_Titles" localSheetId="1">'Ink Lending Rehab Budget'!$1:$4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F5" i="1"/>
  <c r="G14" i="1"/>
  <c r="F14" i="1"/>
  <c r="G21" i="1"/>
  <c r="F21" i="1"/>
  <c r="G25" i="1"/>
  <c r="F25" i="1"/>
  <c r="G29" i="1"/>
  <c r="F29" i="1"/>
  <c r="G32" i="1"/>
  <c r="F32" i="1"/>
  <c r="G42" i="1"/>
  <c r="F42" i="1"/>
  <c r="G46" i="1"/>
  <c r="F46" i="1"/>
  <c r="G55" i="1"/>
  <c r="F55" i="1"/>
  <c r="G67" i="1"/>
  <c r="F67" i="1"/>
  <c r="G70" i="1"/>
  <c r="F70" i="1"/>
  <c r="G72" i="1"/>
  <c r="F72" i="1"/>
  <c r="G74" i="1"/>
  <c r="F74" i="1"/>
  <c r="G76" i="1"/>
  <c r="F76" i="1"/>
  <c r="G85" i="1"/>
  <c r="F85" i="1"/>
  <c r="G91" i="1"/>
  <c r="F91" i="1"/>
  <c r="G95" i="1"/>
  <c r="F95" i="1"/>
  <c r="G98" i="1"/>
  <c r="F98" i="1"/>
  <c r="G101" i="1" l="1"/>
  <c r="G105" i="1" s="1"/>
  <c r="G107" i="1" s="1"/>
  <c r="F101" i="1"/>
  <c r="F105" i="1" s="1"/>
  <c r="F107" i="1" s="1"/>
  <c r="D29" i="1" l="1"/>
  <c r="H98" i="1"/>
  <c r="H95" i="1"/>
  <c r="H91" i="1"/>
  <c r="H85" i="1"/>
  <c r="H76" i="1"/>
  <c r="H74" i="1"/>
  <c r="H72" i="1"/>
  <c r="H70" i="1"/>
  <c r="H67" i="1" s="1"/>
  <c r="H55" i="1"/>
  <c r="H46" i="1"/>
  <c r="H42" i="1"/>
  <c r="H32" i="1"/>
  <c r="H29" i="1"/>
  <c r="H25" i="1"/>
  <c r="H21" i="1"/>
  <c r="H14" i="1"/>
  <c r="H5" i="1"/>
  <c r="D67" i="1"/>
  <c r="H101" i="1" l="1"/>
  <c r="H105" i="1" s="1"/>
  <c r="H107" i="1" s="1"/>
  <c r="D46" i="1"/>
  <c r="E98" i="1" l="1"/>
  <c r="D98" i="1"/>
  <c r="E95" i="1"/>
  <c r="D95" i="1"/>
  <c r="E91" i="1"/>
  <c r="D91" i="1"/>
  <c r="E85" i="1"/>
  <c r="D85" i="1"/>
  <c r="E76" i="1"/>
  <c r="D76" i="1"/>
  <c r="E74" i="1"/>
  <c r="D74" i="1"/>
  <c r="E72" i="1"/>
  <c r="D72" i="1"/>
  <c r="E70" i="1"/>
  <c r="D70" i="1"/>
  <c r="E67" i="1"/>
  <c r="E55" i="1"/>
  <c r="D55" i="1"/>
  <c r="E46" i="1"/>
  <c r="E42" i="1"/>
  <c r="D42" i="1"/>
  <c r="E32" i="1"/>
  <c r="E29" i="1"/>
  <c r="E25" i="1"/>
  <c r="D25" i="1"/>
  <c r="E21" i="1"/>
  <c r="D21" i="1"/>
  <c r="E14" i="1"/>
  <c r="D14" i="1"/>
  <c r="E5" i="1"/>
  <c r="D32" i="1"/>
  <c r="E101" i="1" l="1"/>
  <c r="E105" i="1" s="1"/>
  <c r="E107" i="1" s="1"/>
  <c r="D5" i="1" l="1"/>
  <c r="D101" i="1" s="1"/>
  <c r="D105" i="1" s="1"/>
  <c r="D107" i="1" s="1"/>
  <c r="B6" i="1"/>
  <c r="B7" i="1" s="1"/>
  <c r="B9" i="1"/>
  <c r="B10" i="1" s="1"/>
</calcChain>
</file>

<file path=xl/sharedStrings.xml><?xml version="1.0" encoding="utf-8"?>
<sst xmlns="http://schemas.openxmlformats.org/spreadsheetml/2006/main" count="116" uniqueCount="116">
  <si>
    <t xml:space="preserve"> </t>
  </si>
  <si>
    <t xml:space="preserve">ITEMS </t>
  </si>
  <si>
    <t xml:space="preserve">DESCRIPTION </t>
  </si>
  <si>
    <t xml:space="preserve">GENERAL CONDITIONS </t>
  </si>
  <si>
    <t xml:space="preserve">Permits and Fees </t>
  </si>
  <si>
    <t xml:space="preserve">Structural Engineering </t>
  </si>
  <si>
    <t xml:space="preserve">Temporary Sanitation </t>
  </si>
  <si>
    <t xml:space="preserve">Temporary Utilities </t>
  </si>
  <si>
    <t xml:space="preserve">SITE WORK </t>
  </si>
  <si>
    <t xml:space="preserve">Clearing and Grubbing </t>
  </si>
  <si>
    <t xml:space="preserve">Site Grading </t>
  </si>
  <si>
    <t xml:space="preserve">Excavation and Backfill </t>
  </si>
  <si>
    <t xml:space="preserve">Curb and Gutters </t>
  </si>
  <si>
    <t xml:space="preserve">Fences and Gates </t>
  </si>
  <si>
    <t xml:space="preserve">CONCRETE </t>
  </si>
  <si>
    <t xml:space="preserve">Concrete Foundation </t>
  </si>
  <si>
    <t xml:space="preserve">Stucco </t>
  </si>
  <si>
    <t xml:space="preserve">METALS </t>
  </si>
  <si>
    <t xml:space="preserve">Rough Frame Hardware </t>
  </si>
  <si>
    <t xml:space="preserve">Structural Steel </t>
  </si>
  <si>
    <t xml:space="preserve">Rough Carpentry Labor </t>
  </si>
  <si>
    <t xml:space="preserve">Framing/Sheathing Materials </t>
  </si>
  <si>
    <t xml:space="preserve">Interior Millwork and Trim </t>
  </si>
  <si>
    <t xml:space="preserve">THERMAL AND MOISTURE PROTECTION </t>
  </si>
  <si>
    <t xml:space="preserve">DOORS, WINDOWS AND GLASS </t>
  </si>
  <si>
    <t xml:space="preserve">Interior Doors </t>
  </si>
  <si>
    <t xml:space="preserve">FINISHES </t>
  </si>
  <si>
    <t xml:space="preserve">SPECIALTIES </t>
  </si>
  <si>
    <t xml:space="preserve">Toilet and Bath Accessories </t>
  </si>
  <si>
    <t xml:space="preserve">EQUIPMENT </t>
  </si>
  <si>
    <t xml:space="preserve">Kitchen Appliances </t>
  </si>
  <si>
    <t xml:space="preserve">FURNISHINGS </t>
  </si>
  <si>
    <t xml:space="preserve">Window Coverings </t>
  </si>
  <si>
    <t xml:space="preserve">CONVEYING SYSTEMS </t>
  </si>
  <si>
    <t xml:space="preserve">Elevators </t>
  </si>
  <si>
    <t xml:space="preserve">MECHANICAL </t>
  </si>
  <si>
    <t xml:space="preserve">Plumbing - Finish </t>
  </si>
  <si>
    <t xml:space="preserve">Heating and Air Conditioning </t>
  </si>
  <si>
    <t xml:space="preserve">ELECTRIC </t>
  </si>
  <si>
    <t xml:space="preserve">Lighting Fixtures </t>
  </si>
  <si>
    <t xml:space="preserve">MISCELLANEOUS </t>
  </si>
  <si>
    <t xml:space="preserve">SUB-TOTAL </t>
  </si>
  <si>
    <t xml:space="preserve">TOTAL COST OF CONSTRUCTION </t>
  </si>
  <si>
    <t xml:space="preserve">TOTAL </t>
  </si>
  <si>
    <t xml:space="preserve">I certify that to the best of my knowledge the above is a true and correct statement of the estimate cost of this job. </t>
  </si>
  <si>
    <t>Soil Engineering &amp; Testing</t>
  </si>
  <si>
    <t xml:space="preserve">Wood Trusses </t>
  </si>
  <si>
    <t>Temporary Fencing &amp; Security</t>
  </si>
  <si>
    <t>Loan Cost Interest Carry</t>
  </si>
  <si>
    <t>Pilings</t>
  </si>
  <si>
    <t xml:space="preserve">Glass Tub and Shower Enclosures </t>
  </si>
  <si>
    <t>Faucets</t>
  </si>
  <si>
    <t>Kitchen Sinks</t>
  </si>
  <si>
    <t>Toilets</t>
  </si>
  <si>
    <t>Irrigation</t>
  </si>
  <si>
    <t xml:space="preserve">Architectural Design </t>
  </si>
  <si>
    <t>Contingency (10% of Hard Costs)</t>
  </si>
  <si>
    <t xml:space="preserve">Land Cost - </t>
  </si>
  <si>
    <t xml:space="preserve">Exterior Doors  </t>
  </si>
  <si>
    <t>Brick</t>
  </si>
  <si>
    <t>Bathroom Sinks</t>
  </si>
  <si>
    <t xml:space="preserve">Windows </t>
  </si>
  <si>
    <t xml:space="preserve">Dumpster Fees </t>
  </si>
  <si>
    <t>Door Labor</t>
  </si>
  <si>
    <t xml:space="preserve">BUDGET AMOUNT  </t>
  </si>
  <si>
    <t xml:space="preserve">OVER-HEAD </t>
  </si>
  <si>
    <t>General Contractor Supervision 10%</t>
  </si>
  <si>
    <t>Roof Material</t>
  </si>
  <si>
    <t>Roof Labor</t>
  </si>
  <si>
    <t xml:space="preserve">EXTERIOR AND MASONRY </t>
  </si>
  <si>
    <t>Clean-Up/ Demo</t>
  </si>
  <si>
    <t xml:space="preserve">Stamp Concrete </t>
  </si>
  <si>
    <t>Survey and Topography Replat</t>
  </si>
  <si>
    <t>WOOD WORK</t>
  </si>
  <si>
    <t>NOTES</t>
  </si>
  <si>
    <t xml:space="preserve">Window Labor </t>
  </si>
  <si>
    <t>Tubs</t>
  </si>
  <si>
    <t>Management Fee</t>
  </si>
  <si>
    <t>Paving/ Black Star</t>
  </si>
  <si>
    <t>Miscellaneous Landscaping</t>
  </si>
  <si>
    <t>Door Finish Hardware - Knobs/Locks</t>
  </si>
  <si>
    <t>Rough Electrical Material</t>
  </si>
  <si>
    <t>Remediation/ Mold Treatment</t>
  </si>
  <si>
    <t xml:space="preserve">Rough &amp; Final Electrical Labor </t>
  </si>
  <si>
    <t>Cabinetry - Closets w/ Material - MDF Custom</t>
  </si>
  <si>
    <t xml:space="preserve">Plumbing - Rough  </t>
  </si>
  <si>
    <t xml:space="preserve">Finish Carpentry Labor </t>
  </si>
  <si>
    <t>Cabinetry - Kitchen</t>
  </si>
  <si>
    <t xml:space="preserve">Cabinetry - Bathroom </t>
  </si>
  <si>
    <t xml:space="preserve">Flooring Labor </t>
  </si>
  <si>
    <t xml:space="preserve">Tile Shower Surrounds &amp; Tub Area </t>
  </si>
  <si>
    <t xml:space="preserve">LANDSCAPING </t>
  </si>
  <si>
    <t>TV Prewire/ Data/ Voice</t>
  </si>
  <si>
    <t xml:space="preserve">James Hardi Siding </t>
  </si>
  <si>
    <t xml:space="preserve">Stairs </t>
  </si>
  <si>
    <t>Insulation</t>
  </si>
  <si>
    <t>Mirrors</t>
  </si>
  <si>
    <t>Gypsum Drywall (1/2in)</t>
  </si>
  <si>
    <t xml:space="preserve">Flooring Material </t>
  </si>
  <si>
    <t>Tile Bathroom Floors</t>
  </si>
  <si>
    <t>Cabinet Handles</t>
  </si>
  <si>
    <t xml:space="preserve">Exterior Paint </t>
  </si>
  <si>
    <t xml:space="preserve">Interior Paint </t>
  </si>
  <si>
    <t>Fire Protection</t>
  </si>
  <si>
    <t>Draw #2</t>
  </si>
  <si>
    <t>Kitchen Countertops</t>
  </si>
  <si>
    <t>Bathroom Countertop</t>
  </si>
  <si>
    <t>Kitchen Mosaics/Subway Tile</t>
  </si>
  <si>
    <t xml:space="preserve">Garage Door &amp; Motor </t>
  </si>
  <si>
    <t>Draw #3</t>
  </si>
  <si>
    <t>Draw #4</t>
  </si>
  <si>
    <t>Client Name:</t>
  </si>
  <si>
    <t>Property Address:</t>
  </si>
  <si>
    <t>Name and Title
Entity/Client</t>
  </si>
  <si>
    <t>Name/Title
Entity/Client</t>
  </si>
  <si>
    <r>
      <t xml:space="preserve">***Please note that at </t>
    </r>
    <r>
      <rPr>
        <b/>
        <u/>
        <sz val="12"/>
        <rFont val="Arial"/>
        <family val="2"/>
      </rPr>
      <t>minimum</t>
    </r>
    <r>
      <rPr>
        <b/>
        <sz val="12"/>
        <rFont val="Arial"/>
        <family val="2"/>
      </rPr>
      <t xml:space="preserve"> $15,000.00+ in verified &amp; inspected renovations must be complete prior to requesting and/or receiving any Rehab Escrow Funds.***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</si>
</sst>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>
    <font>
      <sz val="10"/>
      <name val="Arial"/>
    </font>
    <font>
      <b/>
      <sz val="11"/>
      <color indexed="8"/>
      <name val="AIBWM N+ Helvetica"/>
    </font>
    <font>
      <sz val="10"/>
      <color indexed="8"/>
      <name val="SOCXM N+ Helvetica"/>
    </font>
    <font>
      <b/>
      <i/>
      <sz val="11"/>
      <color indexed="8"/>
      <name val="AIBWM N+ Helvetica"/>
    </font>
    <font>
      <b/>
      <sz val="10"/>
      <color indexed="8"/>
      <name val="AIBWM N+ Helvetica"/>
    </font>
    <font>
      <sz val="10"/>
      <color indexed="8"/>
      <name val="AIBWM N+ Helvetica"/>
    </font>
    <font>
      <sz val="10"/>
      <name val="SOCXM N+ Helvetica"/>
    </font>
    <font>
      <sz val="10"/>
      <name val="Arial"/>
      <family val="2"/>
    </font>
    <font>
      <sz val="11"/>
      <color indexed="8"/>
      <name val="AIBWM N+ Helvetica"/>
    </font>
    <font>
      <u/>
      <sz val="10"/>
      <name val="Arial"/>
      <family val="2"/>
    </font>
    <font>
      <sz val="10"/>
      <name val="Arial"/>
      <family val="2"/>
    </font>
    <font>
      <sz val="10"/>
      <color theme="4" tint="-0.249977111117893"/>
      <name val="SOCXM N+ Helvetica"/>
    </font>
    <font>
      <sz val="12"/>
      <name val="Arial"/>
      <family val="2"/>
    </font>
    <font>
      <b/>
      <sz val="16"/>
      <name val="Arial"/>
      <family val="2"/>
    </font>
    <font>
      <b/>
      <u/>
      <sz val="12"/>
      <color theme="1"/>
      <name val="AIBWM N+ Helvetica"/>
    </font>
    <font>
      <b/>
      <u/>
      <sz val="12"/>
      <name val="AIBWM N+ Helvetica"/>
    </font>
    <font>
      <b/>
      <sz val="10"/>
      <color rgb="FFFF0000"/>
      <name val="SOCXM N+ Helvetica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10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9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3" fontId="15" fillId="5" borderId="3" xfId="0" applyNumberFormat="1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wrapText="1"/>
    </xf>
    <xf numFmtId="0" fontId="1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Fill="1" applyAlignment="1"/>
    <xf numFmtId="0" fontId="13" fillId="0" borderId="7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1864594894561"/>
          <c:y val="3.4257748776508973E-2"/>
          <c:w val="0.54938956714761378"/>
          <c:h val="0.45187601957585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'Ink Lending Rehab Budget'!$D$1:$D$4</c:f>
              <c:strCache>
                <c:ptCount val="4"/>
                <c:pt idx="1">
                  <c:v>Client Name:</c:v>
                </c:pt>
                <c:pt idx="2">
                  <c:v>***Please note that at minimum $15,000.00+ in verified &amp; inspected renovations must be complete prior to requesting and/or receiving any Rehab Escrow Funds.***</c:v>
                </c:pt>
                <c:pt idx="3">
                  <c:v>DESCRIPTION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'Ink Lending Rehab Budget'!$B$5:$C$107</c:f>
              <c:multiLvlStrCache>
                <c:ptCount val="103"/>
                <c:lvl>
                  <c:pt idx="0">
                    <c:v>GENERAL CONDITIONS </c:v>
                  </c:pt>
                  <c:pt idx="1">
                    <c:v>Architectural Design </c:v>
                  </c:pt>
                  <c:pt idx="2">
                    <c:v>Permits and Fees </c:v>
                  </c:pt>
                  <c:pt idx="3">
                    <c:v>Soil Engineering &amp; Testing</c:v>
                  </c:pt>
                  <c:pt idx="4">
                    <c:v>Structural Engineering </c:v>
                  </c:pt>
                  <c:pt idx="5">
                    <c:v>Survey and Topography Replat</c:v>
                  </c:pt>
                  <c:pt idx="6">
                    <c:v>Temporary Fencing &amp; Security</c:v>
                  </c:pt>
                  <c:pt idx="7">
                    <c:v>Temporary Sanitation </c:v>
                  </c:pt>
                  <c:pt idx="8">
                    <c:v>Temporary Utilities </c:v>
                  </c:pt>
                  <c:pt idx="9">
                    <c:v>SITE WORK </c:v>
                  </c:pt>
                  <c:pt idx="10">
                    <c:v>Clearing and Grubbing </c:v>
                  </c:pt>
                  <c:pt idx="11">
                    <c:v>Site Grading </c:v>
                  </c:pt>
                  <c:pt idx="12">
                    <c:v>Excavation and Backfill </c:v>
                  </c:pt>
                  <c:pt idx="13">
                    <c:v>Paving/ Black Star</c:v>
                  </c:pt>
                  <c:pt idx="14">
                    <c:v>Curb and Gutters </c:v>
                  </c:pt>
                  <c:pt idx="15">
                    <c:v>Fences and Gates </c:v>
                  </c:pt>
                  <c:pt idx="16">
                    <c:v>CONCRETE </c:v>
                  </c:pt>
                  <c:pt idx="17">
                    <c:v>Pilings</c:v>
                  </c:pt>
                  <c:pt idx="18">
                    <c:v>Concrete Foundation </c:v>
                  </c:pt>
                  <c:pt idx="19">
                    <c:v>Stamp Concrete </c:v>
                  </c:pt>
                  <c:pt idx="20">
                    <c:v>EXTERIOR AND MASONRY </c:v>
                  </c:pt>
                  <c:pt idx="21">
                    <c:v>Stucco </c:v>
                  </c:pt>
                  <c:pt idx="22">
                    <c:v>Brick</c:v>
                  </c:pt>
                  <c:pt idx="23">
                    <c:v>James Hardi Siding </c:v>
                  </c:pt>
                  <c:pt idx="24">
                    <c:v>METALS </c:v>
                  </c:pt>
                  <c:pt idx="25">
                    <c:v>Rough Frame Hardware </c:v>
                  </c:pt>
                  <c:pt idx="26">
                    <c:v>Structural Steel </c:v>
                  </c:pt>
                  <c:pt idx="27">
                    <c:v>WOOD WORK</c:v>
                  </c:pt>
                  <c:pt idx="28">
                    <c:v>Rough Carpentry Labor </c:v>
                  </c:pt>
                  <c:pt idx="29">
                    <c:v>Framing/Sheathing Materials </c:v>
                  </c:pt>
                  <c:pt idx="30">
                    <c:v>Stairs </c:v>
                  </c:pt>
                  <c:pt idx="31">
                    <c:v>Wood Trusses </c:v>
                  </c:pt>
                  <c:pt idx="32">
                    <c:v>Finish Carpentry Labor </c:v>
                  </c:pt>
                  <c:pt idx="33">
                    <c:v>Interior Millwork and Trim </c:v>
                  </c:pt>
                  <c:pt idx="34">
                    <c:v>Cabinetry - Kitchen</c:v>
                  </c:pt>
                  <c:pt idx="35">
                    <c:v>Cabinetry - Bathroom </c:v>
                  </c:pt>
                  <c:pt idx="36">
                    <c:v>Cabinetry - Closets w/ Material - MDF Custom</c:v>
                  </c:pt>
                  <c:pt idx="37">
                    <c:v>THERMAL AND MOISTURE PROTECTION </c:v>
                  </c:pt>
                  <c:pt idx="38">
                    <c:v>Insulation</c:v>
                  </c:pt>
                  <c:pt idx="39">
                    <c:v>Roof Labor</c:v>
                  </c:pt>
                  <c:pt idx="40">
                    <c:v>Roof Material</c:v>
                  </c:pt>
                  <c:pt idx="41">
                    <c:v>DOORS, WINDOWS AND GLASS </c:v>
                  </c:pt>
                  <c:pt idx="42">
                    <c:v>Exterior Doors  </c:v>
                  </c:pt>
                  <c:pt idx="43">
                    <c:v>Interior Doors </c:v>
                  </c:pt>
                  <c:pt idx="44">
                    <c:v>Door Labor</c:v>
                  </c:pt>
                  <c:pt idx="45">
                    <c:v>Windows </c:v>
                  </c:pt>
                  <c:pt idx="46">
                    <c:v>Window Labor </c:v>
                  </c:pt>
                  <c:pt idx="47">
                    <c:v>Garage Door &amp; Motor </c:v>
                  </c:pt>
                  <c:pt idx="48">
                    <c:v>Door Finish Hardware - Knobs/Locks</c:v>
                  </c:pt>
                  <c:pt idx="49">
                    <c:v>Mirrors</c:v>
                  </c:pt>
                  <c:pt idx="50">
                    <c:v>FINISHES </c:v>
                  </c:pt>
                  <c:pt idx="51">
                    <c:v>Gypsum Drywall (1/2in)</c:v>
                  </c:pt>
                  <c:pt idx="52">
                    <c:v>Kitchen Countertops</c:v>
                  </c:pt>
                  <c:pt idx="53">
                    <c:v>Bathroom Countertop</c:v>
                  </c:pt>
                  <c:pt idx="54">
                    <c:v>Flooring Material </c:v>
                  </c:pt>
                  <c:pt idx="55">
                    <c:v>Flooring Labor </c:v>
                  </c:pt>
                  <c:pt idx="56">
                    <c:v>Tile Bathroom Floors</c:v>
                  </c:pt>
                  <c:pt idx="57">
                    <c:v>Tile Shower Surrounds &amp; Tub Area </c:v>
                  </c:pt>
                  <c:pt idx="58">
                    <c:v>Kitchen Mosaics/Subway Tile</c:v>
                  </c:pt>
                  <c:pt idx="59">
                    <c:v>Cabinet Handles</c:v>
                  </c:pt>
                  <c:pt idx="60">
                    <c:v>Exterior Paint </c:v>
                  </c:pt>
                  <c:pt idx="61">
                    <c:v>Interior Paint </c:v>
                  </c:pt>
                  <c:pt idx="62">
                    <c:v>SPECIALTIES </c:v>
                  </c:pt>
                  <c:pt idx="63">
                    <c:v>Glass Tub and Shower Enclosures </c:v>
                  </c:pt>
                  <c:pt idx="64">
                    <c:v>Toilet and Bath Accessories </c:v>
                  </c:pt>
                  <c:pt idx="65">
                    <c:v>EQUIPMENT </c:v>
                  </c:pt>
                  <c:pt idx="66">
                    <c:v>Kitchen Appliances </c:v>
                  </c:pt>
                  <c:pt idx="67">
                    <c:v>FURNISHINGS </c:v>
                  </c:pt>
                  <c:pt idx="68">
                    <c:v>Window Coverings </c:v>
                  </c:pt>
                  <c:pt idx="69">
                    <c:v>CONVEYING SYSTEMS </c:v>
                  </c:pt>
                  <c:pt idx="70">
                    <c:v>Elevators </c:v>
                  </c:pt>
                  <c:pt idx="71">
                    <c:v>MECHANICAL </c:v>
                  </c:pt>
                  <c:pt idx="72">
                    <c:v>Plumbing - Rough  </c:v>
                  </c:pt>
                  <c:pt idx="73">
                    <c:v>Plumbing - Finish </c:v>
                  </c:pt>
                  <c:pt idx="74">
                    <c:v>Faucets</c:v>
                  </c:pt>
                  <c:pt idx="75">
                    <c:v>Kitchen Sinks</c:v>
                  </c:pt>
                  <c:pt idx="76">
                    <c:v>Tubs</c:v>
                  </c:pt>
                  <c:pt idx="77">
                    <c:v>Toilets</c:v>
                  </c:pt>
                  <c:pt idx="78">
                    <c:v>Bathroom Sinks</c:v>
                  </c:pt>
                  <c:pt idx="79">
                    <c:v>Heating and Air Conditioning </c:v>
                  </c:pt>
                  <c:pt idx="80">
                    <c:v>ELECTRIC </c:v>
                  </c:pt>
                  <c:pt idx="81">
                    <c:v>Rough &amp; Final Electrical Labor </c:v>
                  </c:pt>
                  <c:pt idx="82">
                    <c:v>Rough Electrical Material</c:v>
                  </c:pt>
                  <c:pt idx="83">
                    <c:v>Lighting Fixtures </c:v>
                  </c:pt>
                  <c:pt idx="84">
                    <c:v>Fire Protection</c:v>
                  </c:pt>
                  <c:pt idx="85">
                    <c:v>TV Prewire/ Data/ Voice</c:v>
                  </c:pt>
                  <c:pt idx="86">
                    <c:v>MISCELLANEOUS </c:v>
                  </c:pt>
                  <c:pt idx="87">
                    <c:v>Clean-Up/ Demo</c:v>
                  </c:pt>
                  <c:pt idx="88">
                    <c:v>Remediation/ Mold Treatment</c:v>
                  </c:pt>
                  <c:pt idx="89">
                    <c:v>Dumpster Fees </c:v>
                  </c:pt>
                  <c:pt idx="90">
                    <c:v>LANDSCAPING </c:v>
                  </c:pt>
                  <c:pt idx="91">
                    <c:v>Irrigation</c:v>
                  </c:pt>
                  <c:pt idx="92">
                    <c:v>Miscellaneous Landscaping</c:v>
                  </c:pt>
                  <c:pt idx="93">
                    <c:v>OVER-HEAD </c:v>
                  </c:pt>
                  <c:pt idx="94">
                    <c:v>Management Fee</c:v>
                  </c:pt>
                  <c:pt idx="96">
                    <c:v>SUB-TOTAL </c:v>
                  </c:pt>
                  <c:pt idx="97">
                    <c:v>Loan Cost Interest Carry</c:v>
                  </c:pt>
                  <c:pt idx="98">
                    <c:v>Contingency (10% of Hard Costs)</c:v>
                  </c:pt>
                  <c:pt idx="99">
                    <c:v>General Contractor Supervision 10%</c:v>
                  </c:pt>
                  <c:pt idx="100">
                    <c:v>TOTAL COST OF CONSTRUCTION </c:v>
                  </c:pt>
                  <c:pt idx="101">
                    <c:v>Land Cost - </c:v>
                  </c:pt>
                  <c:pt idx="102">
                    <c:v>TOTAL </c:v>
                  </c:pt>
                </c:lvl>
                <c:lvl>
                  <c:pt idx="0">
                    <c:v>100</c:v>
                  </c:pt>
                  <c:pt idx="1">
                    <c:v>101</c:v>
                  </c:pt>
                  <c:pt idx="2">
                    <c:v>102</c:v>
                  </c:pt>
                  <c:pt idx="3">
                    <c:v>105</c:v>
                  </c:pt>
                  <c:pt idx="4">
                    <c:v>106</c:v>
                  </c:pt>
                  <c:pt idx="5">
                    <c:v>107</c:v>
                  </c:pt>
                  <c:pt idx="6">
                    <c:v>110</c:v>
                  </c:pt>
                  <c:pt idx="7">
                    <c:v>115</c:v>
                  </c:pt>
                  <c:pt idx="8">
                    <c:v>150</c:v>
                  </c:pt>
                  <c:pt idx="9">
                    <c:v>200</c:v>
                  </c:pt>
                  <c:pt idx="10">
                    <c:v>210</c:v>
                  </c:pt>
                  <c:pt idx="11">
                    <c:v>221</c:v>
                  </c:pt>
                  <c:pt idx="12">
                    <c:v>222</c:v>
                  </c:pt>
                  <c:pt idx="13">
                    <c:v>260</c:v>
                  </c:pt>
                  <c:pt idx="14">
                    <c:v>262</c:v>
                  </c:pt>
                  <c:pt idx="15">
                    <c:v>271</c:v>
                  </c:pt>
                  <c:pt idx="16">
                    <c:v>300</c:v>
                  </c:pt>
                  <c:pt idx="17">
                    <c:v>310</c:v>
                  </c:pt>
                  <c:pt idx="18">
                    <c:v>330</c:v>
                  </c:pt>
                  <c:pt idx="19">
                    <c:v>331</c:v>
                  </c:pt>
                  <c:pt idx="20">
                    <c:v>400</c:v>
                  </c:pt>
                  <c:pt idx="21">
                    <c:v>410</c:v>
                  </c:pt>
                  <c:pt idx="22">
                    <c:v>411</c:v>
                  </c:pt>
                  <c:pt idx="23">
                    <c:v>445</c:v>
                  </c:pt>
                  <c:pt idx="24">
                    <c:v>500</c:v>
                  </c:pt>
                  <c:pt idx="25">
                    <c:v>510</c:v>
                  </c:pt>
                  <c:pt idx="26">
                    <c:v>512</c:v>
                  </c:pt>
                  <c:pt idx="27">
                    <c:v>600</c:v>
                  </c:pt>
                  <c:pt idx="28">
                    <c:v>610</c:v>
                  </c:pt>
                  <c:pt idx="29">
                    <c:v>611</c:v>
                  </c:pt>
                  <c:pt idx="30">
                    <c:v>612</c:v>
                  </c:pt>
                  <c:pt idx="31">
                    <c:v>619</c:v>
                  </c:pt>
                  <c:pt idx="32">
                    <c:v>620</c:v>
                  </c:pt>
                  <c:pt idx="33">
                    <c:v>622</c:v>
                  </c:pt>
                  <c:pt idx="34">
                    <c:v>641</c:v>
                  </c:pt>
                  <c:pt idx="35">
                    <c:v>642</c:v>
                  </c:pt>
                  <c:pt idx="36">
                    <c:v>643</c:v>
                  </c:pt>
                  <c:pt idx="37">
                    <c:v>700</c:v>
                  </c:pt>
                  <c:pt idx="38">
                    <c:v>720</c:v>
                  </c:pt>
                  <c:pt idx="39">
                    <c:v>732</c:v>
                  </c:pt>
                  <c:pt idx="40">
                    <c:v>733</c:v>
                  </c:pt>
                  <c:pt idx="41">
                    <c:v>800</c:v>
                  </c:pt>
                  <c:pt idx="42">
                    <c:v>820</c:v>
                  </c:pt>
                  <c:pt idx="43">
                    <c:v>821</c:v>
                  </c:pt>
                  <c:pt idx="44">
                    <c:v>823</c:v>
                  </c:pt>
                  <c:pt idx="45">
                    <c:v>850</c:v>
                  </c:pt>
                  <c:pt idx="46">
                    <c:v>851</c:v>
                  </c:pt>
                  <c:pt idx="47">
                    <c:v>860</c:v>
                  </c:pt>
                  <c:pt idx="48">
                    <c:v>870</c:v>
                  </c:pt>
                  <c:pt idx="49">
                    <c:v>883</c:v>
                  </c:pt>
                  <c:pt idx="50">
                    <c:v>900</c:v>
                  </c:pt>
                  <c:pt idx="51">
                    <c:v>925</c:v>
                  </c:pt>
                  <c:pt idx="52">
                    <c:v>934</c:v>
                  </c:pt>
                  <c:pt idx="53">
                    <c:v>935</c:v>
                  </c:pt>
                  <c:pt idx="54">
                    <c:v>960</c:v>
                  </c:pt>
                  <c:pt idx="55">
                    <c:v>961</c:v>
                  </c:pt>
                  <c:pt idx="56">
                    <c:v>970</c:v>
                  </c:pt>
                  <c:pt idx="57">
                    <c:v>971</c:v>
                  </c:pt>
                  <c:pt idx="58">
                    <c:v>972</c:v>
                  </c:pt>
                  <c:pt idx="59">
                    <c:v>980</c:v>
                  </c:pt>
                  <c:pt idx="60">
                    <c:v>990</c:v>
                  </c:pt>
                  <c:pt idx="61">
                    <c:v>991</c:v>
                  </c:pt>
                  <c:pt idx="62">
                    <c:v>1000</c:v>
                  </c:pt>
                  <c:pt idx="63">
                    <c:v>1017</c:v>
                  </c:pt>
                  <c:pt idx="64">
                    <c:v>1080</c:v>
                  </c:pt>
                  <c:pt idx="65">
                    <c:v>1100</c:v>
                  </c:pt>
                  <c:pt idx="66">
                    <c:v>1140</c:v>
                  </c:pt>
                  <c:pt idx="67">
                    <c:v>1200</c:v>
                  </c:pt>
                  <c:pt idx="68">
                    <c:v>1250</c:v>
                  </c:pt>
                  <c:pt idx="69">
                    <c:v>1400</c:v>
                  </c:pt>
                  <c:pt idx="70">
                    <c:v>1420</c:v>
                  </c:pt>
                  <c:pt idx="71">
                    <c:v>1500</c:v>
                  </c:pt>
                  <c:pt idx="72">
                    <c:v>1540</c:v>
                  </c:pt>
                  <c:pt idx="73">
                    <c:v>1545</c:v>
                  </c:pt>
                  <c:pt idx="74">
                    <c:v>1546</c:v>
                  </c:pt>
                  <c:pt idx="75">
                    <c:v>1547</c:v>
                  </c:pt>
                  <c:pt idx="76">
                    <c:v>1548</c:v>
                  </c:pt>
                  <c:pt idx="77">
                    <c:v>1549</c:v>
                  </c:pt>
                  <c:pt idx="78">
                    <c:v>1550</c:v>
                  </c:pt>
                  <c:pt idx="79">
                    <c:v>1580</c:v>
                  </c:pt>
                  <c:pt idx="80">
                    <c:v>1600</c:v>
                  </c:pt>
                  <c:pt idx="81">
                    <c:v>1610</c:v>
                  </c:pt>
                  <c:pt idx="82">
                    <c:v>1614</c:v>
                  </c:pt>
                  <c:pt idx="83">
                    <c:v>1650</c:v>
                  </c:pt>
                  <c:pt idx="84">
                    <c:v>1660</c:v>
                  </c:pt>
                  <c:pt idx="85">
                    <c:v>1670</c:v>
                  </c:pt>
                  <c:pt idx="86">
                    <c:v>2000</c:v>
                  </c:pt>
                  <c:pt idx="87">
                    <c:v>2030</c:v>
                  </c:pt>
                  <c:pt idx="88">
                    <c:v>2040</c:v>
                  </c:pt>
                  <c:pt idx="89">
                    <c:v>2041</c:v>
                  </c:pt>
                  <c:pt idx="90">
                    <c:v>2500</c:v>
                  </c:pt>
                  <c:pt idx="91">
                    <c:v>2540</c:v>
                  </c:pt>
                  <c:pt idx="92">
                    <c:v>2630</c:v>
                  </c:pt>
                  <c:pt idx="93">
                    <c:v>3000</c:v>
                  </c:pt>
                  <c:pt idx="94">
                    <c:v>3010</c:v>
                  </c:pt>
                  <c:pt idx="95">
                    <c:v>3020</c:v>
                  </c:pt>
                </c:lvl>
              </c:multiLvlStrCache>
            </c:multiLvlStrRef>
          </c:cat>
          <c:val>
            <c:numRef>
              <c:f>'Ink Lending Rehab Budget'!$D$5:$D$107</c:f>
              <c:numCache>
                <c:formatCode>"$"#,##0</c:formatCode>
                <c:ptCount val="103"/>
                <c:pt idx="0">
                  <c:v>43534</c:v>
                </c:pt>
                <c:pt idx="1">
                  <c:v>0</c:v>
                </c:pt>
                <c:pt idx="2">
                  <c:v>0</c:v>
                </c:pt>
                <c:pt idx="3">
                  <c:v>43534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6">
                  <c:v>43534</c:v>
                </c:pt>
                <c:pt idx="100">
                  <c:v>43534</c:v>
                </c:pt>
                <c:pt idx="102">
                  <c:v>43534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D-4C8F-82F4-F873BFCE4904}"/>
            </c:ext>
          </c:extLst>
        </c:ser>
        <c:ser>
          <c:idx val="1"/>
          <c:order val="1"/>
          <c:tx>
            <c:strRef>
              <c:f>'Ink Lending Rehab Budget'!#REF!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'Ink Lending Rehab Budget'!$B$5:$C$107</c:f>
              <c:multiLvlStrCache>
                <c:ptCount val="103"/>
                <c:lvl>
                  <c:pt idx="0">
                    <c:v>GENERAL CONDITIONS </c:v>
                  </c:pt>
                  <c:pt idx="1">
                    <c:v>Architectural Design </c:v>
                  </c:pt>
                  <c:pt idx="2">
                    <c:v>Permits and Fees </c:v>
                  </c:pt>
                  <c:pt idx="3">
                    <c:v>Soil Engineering &amp; Testing</c:v>
                  </c:pt>
                  <c:pt idx="4">
                    <c:v>Structural Engineering </c:v>
                  </c:pt>
                  <c:pt idx="5">
                    <c:v>Survey and Topography Replat</c:v>
                  </c:pt>
                  <c:pt idx="6">
                    <c:v>Temporary Fencing &amp; Security</c:v>
                  </c:pt>
                  <c:pt idx="7">
                    <c:v>Temporary Sanitation </c:v>
                  </c:pt>
                  <c:pt idx="8">
                    <c:v>Temporary Utilities </c:v>
                  </c:pt>
                  <c:pt idx="9">
                    <c:v>SITE WORK </c:v>
                  </c:pt>
                  <c:pt idx="10">
                    <c:v>Clearing and Grubbing </c:v>
                  </c:pt>
                  <c:pt idx="11">
                    <c:v>Site Grading </c:v>
                  </c:pt>
                  <c:pt idx="12">
                    <c:v>Excavation and Backfill </c:v>
                  </c:pt>
                  <c:pt idx="13">
                    <c:v>Paving/ Black Star</c:v>
                  </c:pt>
                  <c:pt idx="14">
                    <c:v>Curb and Gutters </c:v>
                  </c:pt>
                  <c:pt idx="15">
                    <c:v>Fences and Gates </c:v>
                  </c:pt>
                  <c:pt idx="16">
                    <c:v>CONCRETE </c:v>
                  </c:pt>
                  <c:pt idx="17">
                    <c:v>Pilings</c:v>
                  </c:pt>
                  <c:pt idx="18">
                    <c:v>Concrete Foundation </c:v>
                  </c:pt>
                  <c:pt idx="19">
                    <c:v>Stamp Concrete </c:v>
                  </c:pt>
                  <c:pt idx="20">
                    <c:v>EXTERIOR AND MASONRY </c:v>
                  </c:pt>
                  <c:pt idx="21">
                    <c:v>Stucco </c:v>
                  </c:pt>
                  <c:pt idx="22">
                    <c:v>Brick</c:v>
                  </c:pt>
                  <c:pt idx="23">
                    <c:v>James Hardi Siding </c:v>
                  </c:pt>
                  <c:pt idx="24">
                    <c:v>METALS </c:v>
                  </c:pt>
                  <c:pt idx="25">
                    <c:v>Rough Frame Hardware </c:v>
                  </c:pt>
                  <c:pt idx="26">
                    <c:v>Structural Steel </c:v>
                  </c:pt>
                  <c:pt idx="27">
                    <c:v>WOOD WORK</c:v>
                  </c:pt>
                  <c:pt idx="28">
                    <c:v>Rough Carpentry Labor </c:v>
                  </c:pt>
                  <c:pt idx="29">
                    <c:v>Framing/Sheathing Materials </c:v>
                  </c:pt>
                  <c:pt idx="30">
                    <c:v>Stairs </c:v>
                  </c:pt>
                  <c:pt idx="31">
                    <c:v>Wood Trusses </c:v>
                  </c:pt>
                  <c:pt idx="32">
                    <c:v>Finish Carpentry Labor </c:v>
                  </c:pt>
                  <c:pt idx="33">
                    <c:v>Interior Millwork and Trim </c:v>
                  </c:pt>
                  <c:pt idx="34">
                    <c:v>Cabinetry - Kitchen</c:v>
                  </c:pt>
                  <c:pt idx="35">
                    <c:v>Cabinetry - Bathroom </c:v>
                  </c:pt>
                  <c:pt idx="36">
                    <c:v>Cabinetry - Closets w/ Material - MDF Custom</c:v>
                  </c:pt>
                  <c:pt idx="37">
                    <c:v>THERMAL AND MOISTURE PROTECTION </c:v>
                  </c:pt>
                  <c:pt idx="38">
                    <c:v>Insulation</c:v>
                  </c:pt>
                  <c:pt idx="39">
                    <c:v>Roof Labor</c:v>
                  </c:pt>
                  <c:pt idx="40">
                    <c:v>Roof Material</c:v>
                  </c:pt>
                  <c:pt idx="41">
                    <c:v>DOORS, WINDOWS AND GLASS </c:v>
                  </c:pt>
                  <c:pt idx="42">
                    <c:v>Exterior Doors  </c:v>
                  </c:pt>
                  <c:pt idx="43">
                    <c:v>Interior Doors </c:v>
                  </c:pt>
                  <c:pt idx="44">
                    <c:v>Door Labor</c:v>
                  </c:pt>
                  <c:pt idx="45">
                    <c:v>Windows </c:v>
                  </c:pt>
                  <c:pt idx="46">
                    <c:v>Window Labor </c:v>
                  </c:pt>
                  <c:pt idx="47">
                    <c:v>Garage Door &amp; Motor </c:v>
                  </c:pt>
                  <c:pt idx="48">
                    <c:v>Door Finish Hardware - Knobs/Locks</c:v>
                  </c:pt>
                  <c:pt idx="49">
                    <c:v>Mirrors</c:v>
                  </c:pt>
                  <c:pt idx="50">
                    <c:v>FINISHES </c:v>
                  </c:pt>
                  <c:pt idx="51">
                    <c:v>Gypsum Drywall (1/2in)</c:v>
                  </c:pt>
                  <c:pt idx="52">
                    <c:v>Kitchen Countertops</c:v>
                  </c:pt>
                  <c:pt idx="53">
                    <c:v>Bathroom Countertop</c:v>
                  </c:pt>
                  <c:pt idx="54">
                    <c:v>Flooring Material </c:v>
                  </c:pt>
                  <c:pt idx="55">
                    <c:v>Flooring Labor </c:v>
                  </c:pt>
                  <c:pt idx="56">
                    <c:v>Tile Bathroom Floors</c:v>
                  </c:pt>
                  <c:pt idx="57">
                    <c:v>Tile Shower Surrounds &amp; Tub Area </c:v>
                  </c:pt>
                  <c:pt idx="58">
                    <c:v>Kitchen Mosaics/Subway Tile</c:v>
                  </c:pt>
                  <c:pt idx="59">
                    <c:v>Cabinet Handles</c:v>
                  </c:pt>
                  <c:pt idx="60">
                    <c:v>Exterior Paint </c:v>
                  </c:pt>
                  <c:pt idx="61">
                    <c:v>Interior Paint </c:v>
                  </c:pt>
                  <c:pt idx="62">
                    <c:v>SPECIALTIES </c:v>
                  </c:pt>
                  <c:pt idx="63">
                    <c:v>Glass Tub and Shower Enclosures </c:v>
                  </c:pt>
                  <c:pt idx="64">
                    <c:v>Toilet and Bath Accessories </c:v>
                  </c:pt>
                  <c:pt idx="65">
                    <c:v>EQUIPMENT </c:v>
                  </c:pt>
                  <c:pt idx="66">
                    <c:v>Kitchen Appliances </c:v>
                  </c:pt>
                  <c:pt idx="67">
                    <c:v>FURNISHINGS </c:v>
                  </c:pt>
                  <c:pt idx="68">
                    <c:v>Window Coverings </c:v>
                  </c:pt>
                  <c:pt idx="69">
                    <c:v>CONVEYING SYSTEMS </c:v>
                  </c:pt>
                  <c:pt idx="70">
                    <c:v>Elevators </c:v>
                  </c:pt>
                  <c:pt idx="71">
                    <c:v>MECHANICAL </c:v>
                  </c:pt>
                  <c:pt idx="72">
                    <c:v>Plumbing - Rough  </c:v>
                  </c:pt>
                  <c:pt idx="73">
                    <c:v>Plumbing - Finish </c:v>
                  </c:pt>
                  <c:pt idx="74">
                    <c:v>Faucets</c:v>
                  </c:pt>
                  <c:pt idx="75">
                    <c:v>Kitchen Sinks</c:v>
                  </c:pt>
                  <c:pt idx="76">
                    <c:v>Tubs</c:v>
                  </c:pt>
                  <c:pt idx="77">
                    <c:v>Toilets</c:v>
                  </c:pt>
                  <c:pt idx="78">
                    <c:v>Bathroom Sinks</c:v>
                  </c:pt>
                  <c:pt idx="79">
                    <c:v>Heating and Air Conditioning </c:v>
                  </c:pt>
                  <c:pt idx="80">
                    <c:v>ELECTRIC </c:v>
                  </c:pt>
                  <c:pt idx="81">
                    <c:v>Rough &amp; Final Electrical Labor </c:v>
                  </c:pt>
                  <c:pt idx="82">
                    <c:v>Rough Electrical Material</c:v>
                  </c:pt>
                  <c:pt idx="83">
                    <c:v>Lighting Fixtures </c:v>
                  </c:pt>
                  <c:pt idx="84">
                    <c:v>Fire Protection</c:v>
                  </c:pt>
                  <c:pt idx="85">
                    <c:v>TV Prewire/ Data/ Voice</c:v>
                  </c:pt>
                  <c:pt idx="86">
                    <c:v>MISCELLANEOUS </c:v>
                  </c:pt>
                  <c:pt idx="87">
                    <c:v>Clean-Up/ Demo</c:v>
                  </c:pt>
                  <c:pt idx="88">
                    <c:v>Remediation/ Mold Treatment</c:v>
                  </c:pt>
                  <c:pt idx="89">
                    <c:v>Dumpster Fees </c:v>
                  </c:pt>
                  <c:pt idx="90">
                    <c:v>LANDSCAPING </c:v>
                  </c:pt>
                  <c:pt idx="91">
                    <c:v>Irrigation</c:v>
                  </c:pt>
                  <c:pt idx="92">
                    <c:v>Miscellaneous Landscaping</c:v>
                  </c:pt>
                  <c:pt idx="93">
                    <c:v>OVER-HEAD </c:v>
                  </c:pt>
                  <c:pt idx="94">
                    <c:v>Management Fee</c:v>
                  </c:pt>
                  <c:pt idx="96">
                    <c:v>SUB-TOTAL </c:v>
                  </c:pt>
                  <c:pt idx="97">
                    <c:v>Loan Cost Interest Carry</c:v>
                  </c:pt>
                  <c:pt idx="98">
                    <c:v>Contingency (10% of Hard Costs)</c:v>
                  </c:pt>
                  <c:pt idx="99">
                    <c:v>General Contractor Supervision 10%</c:v>
                  </c:pt>
                  <c:pt idx="100">
                    <c:v>TOTAL COST OF CONSTRUCTION </c:v>
                  </c:pt>
                  <c:pt idx="101">
                    <c:v>Land Cost - </c:v>
                  </c:pt>
                  <c:pt idx="102">
                    <c:v>TOTAL </c:v>
                  </c:pt>
                </c:lvl>
                <c:lvl>
                  <c:pt idx="0">
                    <c:v>100</c:v>
                  </c:pt>
                  <c:pt idx="1">
                    <c:v>101</c:v>
                  </c:pt>
                  <c:pt idx="2">
                    <c:v>102</c:v>
                  </c:pt>
                  <c:pt idx="3">
                    <c:v>105</c:v>
                  </c:pt>
                  <c:pt idx="4">
                    <c:v>106</c:v>
                  </c:pt>
                  <c:pt idx="5">
                    <c:v>107</c:v>
                  </c:pt>
                  <c:pt idx="6">
                    <c:v>110</c:v>
                  </c:pt>
                  <c:pt idx="7">
                    <c:v>115</c:v>
                  </c:pt>
                  <c:pt idx="8">
                    <c:v>150</c:v>
                  </c:pt>
                  <c:pt idx="9">
                    <c:v>200</c:v>
                  </c:pt>
                  <c:pt idx="10">
                    <c:v>210</c:v>
                  </c:pt>
                  <c:pt idx="11">
                    <c:v>221</c:v>
                  </c:pt>
                  <c:pt idx="12">
                    <c:v>222</c:v>
                  </c:pt>
                  <c:pt idx="13">
                    <c:v>260</c:v>
                  </c:pt>
                  <c:pt idx="14">
                    <c:v>262</c:v>
                  </c:pt>
                  <c:pt idx="15">
                    <c:v>271</c:v>
                  </c:pt>
                  <c:pt idx="16">
                    <c:v>300</c:v>
                  </c:pt>
                  <c:pt idx="17">
                    <c:v>310</c:v>
                  </c:pt>
                  <c:pt idx="18">
                    <c:v>330</c:v>
                  </c:pt>
                  <c:pt idx="19">
                    <c:v>331</c:v>
                  </c:pt>
                  <c:pt idx="20">
                    <c:v>400</c:v>
                  </c:pt>
                  <c:pt idx="21">
                    <c:v>410</c:v>
                  </c:pt>
                  <c:pt idx="22">
                    <c:v>411</c:v>
                  </c:pt>
                  <c:pt idx="23">
                    <c:v>445</c:v>
                  </c:pt>
                  <c:pt idx="24">
                    <c:v>500</c:v>
                  </c:pt>
                  <c:pt idx="25">
                    <c:v>510</c:v>
                  </c:pt>
                  <c:pt idx="26">
                    <c:v>512</c:v>
                  </c:pt>
                  <c:pt idx="27">
                    <c:v>600</c:v>
                  </c:pt>
                  <c:pt idx="28">
                    <c:v>610</c:v>
                  </c:pt>
                  <c:pt idx="29">
                    <c:v>611</c:v>
                  </c:pt>
                  <c:pt idx="30">
                    <c:v>612</c:v>
                  </c:pt>
                  <c:pt idx="31">
                    <c:v>619</c:v>
                  </c:pt>
                  <c:pt idx="32">
                    <c:v>620</c:v>
                  </c:pt>
                  <c:pt idx="33">
                    <c:v>622</c:v>
                  </c:pt>
                  <c:pt idx="34">
                    <c:v>641</c:v>
                  </c:pt>
                  <c:pt idx="35">
                    <c:v>642</c:v>
                  </c:pt>
                  <c:pt idx="36">
                    <c:v>643</c:v>
                  </c:pt>
                  <c:pt idx="37">
                    <c:v>700</c:v>
                  </c:pt>
                  <c:pt idx="38">
                    <c:v>720</c:v>
                  </c:pt>
                  <c:pt idx="39">
                    <c:v>732</c:v>
                  </c:pt>
                  <c:pt idx="40">
                    <c:v>733</c:v>
                  </c:pt>
                  <c:pt idx="41">
                    <c:v>800</c:v>
                  </c:pt>
                  <c:pt idx="42">
                    <c:v>820</c:v>
                  </c:pt>
                  <c:pt idx="43">
                    <c:v>821</c:v>
                  </c:pt>
                  <c:pt idx="44">
                    <c:v>823</c:v>
                  </c:pt>
                  <c:pt idx="45">
                    <c:v>850</c:v>
                  </c:pt>
                  <c:pt idx="46">
                    <c:v>851</c:v>
                  </c:pt>
                  <c:pt idx="47">
                    <c:v>860</c:v>
                  </c:pt>
                  <c:pt idx="48">
                    <c:v>870</c:v>
                  </c:pt>
                  <c:pt idx="49">
                    <c:v>883</c:v>
                  </c:pt>
                  <c:pt idx="50">
                    <c:v>900</c:v>
                  </c:pt>
                  <c:pt idx="51">
                    <c:v>925</c:v>
                  </c:pt>
                  <c:pt idx="52">
                    <c:v>934</c:v>
                  </c:pt>
                  <c:pt idx="53">
                    <c:v>935</c:v>
                  </c:pt>
                  <c:pt idx="54">
                    <c:v>960</c:v>
                  </c:pt>
                  <c:pt idx="55">
                    <c:v>961</c:v>
                  </c:pt>
                  <c:pt idx="56">
                    <c:v>970</c:v>
                  </c:pt>
                  <c:pt idx="57">
                    <c:v>971</c:v>
                  </c:pt>
                  <c:pt idx="58">
                    <c:v>972</c:v>
                  </c:pt>
                  <c:pt idx="59">
                    <c:v>980</c:v>
                  </c:pt>
                  <c:pt idx="60">
                    <c:v>990</c:v>
                  </c:pt>
                  <c:pt idx="61">
                    <c:v>991</c:v>
                  </c:pt>
                  <c:pt idx="62">
                    <c:v>1000</c:v>
                  </c:pt>
                  <c:pt idx="63">
                    <c:v>1017</c:v>
                  </c:pt>
                  <c:pt idx="64">
                    <c:v>1080</c:v>
                  </c:pt>
                  <c:pt idx="65">
                    <c:v>1100</c:v>
                  </c:pt>
                  <c:pt idx="66">
                    <c:v>1140</c:v>
                  </c:pt>
                  <c:pt idx="67">
                    <c:v>1200</c:v>
                  </c:pt>
                  <c:pt idx="68">
                    <c:v>1250</c:v>
                  </c:pt>
                  <c:pt idx="69">
                    <c:v>1400</c:v>
                  </c:pt>
                  <c:pt idx="70">
                    <c:v>1420</c:v>
                  </c:pt>
                  <c:pt idx="71">
                    <c:v>1500</c:v>
                  </c:pt>
                  <c:pt idx="72">
                    <c:v>1540</c:v>
                  </c:pt>
                  <c:pt idx="73">
                    <c:v>1545</c:v>
                  </c:pt>
                  <c:pt idx="74">
                    <c:v>1546</c:v>
                  </c:pt>
                  <c:pt idx="75">
                    <c:v>1547</c:v>
                  </c:pt>
                  <c:pt idx="76">
                    <c:v>1548</c:v>
                  </c:pt>
                  <c:pt idx="77">
                    <c:v>1549</c:v>
                  </c:pt>
                  <c:pt idx="78">
                    <c:v>1550</c:v>
                  </c:pt>
                  <c:pt idx="79">
                    <c:v>1580</c:v>
                  </c:pt>
                  <c:pt idx="80">
                    <c:v>1600</c:v>
                  </c:pt>
                  <c:pt idx="81">
                    <c:v>1610</c:v>
                  </c:pt>
                  <c:pt idx="82">
                    <c:v>1614</c:v>
                  </c:pt>
                  <c:pt idx="83">
                    <c:v>1650</c:v>
                  </c:pt>
                  <c:pt idx="84">
                    <c:v>1660</c:v>
                  </c:pt>
                  <c:pt idx="85">
                    <c:v>1670</c:v>
                  </c:pt>
                  <c:pt idx="86">
                    <c:v>2000</c:v>
                  </c:pt>
                  <c:pt idx="87">
                    <c:v>2030</c:v>
                  </c:pt>
                  <c:pt idx="88">
                    <c:v>2040</c:v>
                  </c:pt>
                  <c:pt idx="89">
                    <c:v>2041</c:v>
                  </c:pt>
                  <c:pt idx="90">
                    <c:v>2500</c:v>
                  </c:pt>
                  <c:pt idx="91">
                    <c:v>2540</c:v>
                  </c:pt>
                  <c:pt idx="92">
                    <c:v>2630</c:v>
                  </c:pt>
                  <c:pt idx="93">
                    <c:v>3000</c:v>
                  </c:pt>
                  <c:pt idx="94">
                    <c:v>3010</c:v>
                  </c:pt>
                  <c:pt idx="95">
                    <c:v>3020</c:v>
                  </c:pt>
                </c:lvl>
              </c:multiLvlStrCache>
            </c:multiLvlStrRef>
          </c:cat>
          <c:val>
            <c:numRef>
              <c:f>'Ink Lending Rehab Budget'!#REF!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C8F-82F4-F873BFCE4904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'Ink Lending Rehab Budget'!$B$5:$C$107</c:f>
              <c:multiLvlStrCache>
                <c:ptCount val="103"/>
                <c:lvl>
                  <c:pt idx="0">
                    <c:v>GENERAL CONDITIONS </c:v>
                  </c:pt>
                  <c:pt idx="1">
                    <c:v>Architectural Design </c:v>
                  </c:pt>
                  <c:pt idx="2">
                    <c:v>Permits and Fees </c:v>
                  </c:pt>
                  <c:pt idx="3">
                    <c:v>Soil Engineering &amp; Testing</c:v>
                  </c:pt>
                  <c:pt idx="4">
                    <c:v>Structural Engineering </c:v>
                  </c:pt>
                  <c:pt idx="5">
                    <c:v>Survey and Topography Replat</c:v>
                  </c:pt>
                  <c:pt idx="6">
                    <c:v>Temporary Fencing &amp; Security</c:v>
                  </c:pt>
                  <c:pt idx="7">
                    <c:v>Temporary Sanitation </c:v>
                  </c:pt>
                  <c:pt idx="8">
                    <c:v>Temporary Utilities </c:v>
                  </c:pt>
                  <c:pt idx="9">
                    <c:v>SITE WORK </c:v>
                  </c:pt>
                  <c:pt idx="10">
                    <c:v>Clearing and Grubbing </c:v>
                  </c:pt>
                  <c:pt idx="11">
                    <c:v>Site Grading </c:v>
                  </c:pt>
                  <c:pt idx="12">
                    <c:v>Excavation and Backfill </c:v>
                  </c:pt>
                  <c:pt idx="13">
                    <c:v>Paving/ Black Star</c:v>
                  </c:pt>
                  <c:pt idx="14">
                    <c:v>Curb and Gutters </c:v>
                  </c:pt>
                  <c:pt idx="15">
                    <c:v>Fences and Gates </c:v>
                  </c:pt>
                  <c:pt idx="16">
                    <c:v>CONCRETE </c:v>
                  </c:pt>
                  <c:pt idx="17">
                    <c:v>Pilings</c:v>
                  </c:pt>
                  <c:pt idx="18">
                    <c:v>Concrete Foundation </c:v>
                  </c:pt>
                  <c:pt idx="19">
                    <c:v>Stamp Concrete </c:v>
                  </c:pt>
                  <c:pt idx="20">
                    <c:v>EXTERIOR AND MASONRY </c:v>
                  </c:pt>
                  <c:pt idx="21">
                    <c:v>Stucco </c:v>
                  </c:pt>
                  <c:pt idx="22">
                    <c:v>Brick</c:v>
                  </c:pt>
                  <c:pt idx="23">
                    <c:v>James Hardi Siding </c:v>
                  </c:pt>
                  <c:pt idx="24">
                    <c:v>METALS </c:v>
                  </c:pt>
                  <c:pt idx="25">
                    <c:v>Rough Frame Hardware </c:v>
                  </c:pt>
                  <c:pt idx="26">
                    <c:v>Structural Steel </c:v>
                  </c:pt>
                  <c:pt idx="27">
                    <c:v>WOOD WORK</c:v>
                  </c:pt>
                  <c:pt idx="28">
                    <c:v>Rough Carpentry Labor </c:v>
                  </c:pt>
                  <c:pt idx="29">
                    <c:v>Framing/Sheathing Materials </c:v>
                  </c:pt>
                  <c:pt idx="30">
                    <c:v>Stairs </c:v>
                  </c:pt>
                  <c:pt idx="31">
                    <c:v>Wood Trusses </c:v>
                  </c:pt>
                  <c:pt idx="32">
                    <c:v>Finish Carpentry Labor </c:v>
                  </c:pt>
                  <c:pt idx="33">
                    <c:v>Interior Millwork and Trim </c:v>
                  </c:pt>
                  <c:pt idx="34">
                    <c:v>Cabinetry - Kitchen</c:v>
                  </c:pt>
                  <c:pt idx="35">
                    <c:v>Cabinetry - Bathroom </c:v>
                  </c:pt>
                  <c:pt idx="36">
                    <c:v>Cabinetry - Closets w/ Material - MDF Custom</c:v>
                  </c:pt>
                  <c:pt idx="37">
                    <c:v>THERMAL AND MOISTURE PROTECTION </c:v>
                  </c:pt>
                  <c:pt idx="38">
                    <c:v>Insulation</c:v>
                  </c:pt>
                  <c:pt idx="39">
                    <c:v>Roof Labor</c:v>
                  </c:pt>
                  <c:pt idx="40">
                    <c:v>Roof Material</c:v>
                  </c:pt>
                  <c:pt idx="41">
                    <c:v>DOORS, WINDOWS AND GLASS </c:v>
                  </c:pt>
                  <c:pt idx="42">
                    <c:v>Exterior Doors  </c:v>
                  </c:pt>
                  <c:pt idx="43">
                    <c:v>Interior Doors </c:v>
                  </c:pt>
                  <c:pt idx="44">
                    <c:v>Door Labor</c:v>
                  </c:pt>
                  <c:pt idx="45">
                    <c:v>Windows </c:v>
                  </c:pt>
                  <c:pt idx="46">
                    <c:v>Window Labor </c:v>
                  </c:pt>
                  <c:pt idx="47">
                    <c:v>Garage Door &amp; Motor </c:v>
                  </c:pt>
                  <c:pt idx="48">
                    <c:v>Door Finish Hardware - Knobs/Locks</c:v>
                  </c:pt>
                  <c:pt idx="49">
                    <c:v>Mirrors</c:v>
                  </c:pt>
                  <c:pt idx="50">
                    <c:v>FINISHES </c:v>
                  </c:pt>
                  <c:pt idx="51">
                    <c:v>Gypsum Drywall (1/2in)</c:v>
                  </c:pt>
                  <c:pt idx="52">
                    <c:v>Kitchen Countertops</c:v>
                  </c:pt>
                  <c:pt idx="53">
                    <c:v>Bathroom Countertop</c:v>
                  </c:pt>
                  <c:pt idx="54">
                    <c:v>Flooring Material </c:v>
                  </c:pt>
                  <c:pt idx="55">
                    <c:v>Flooring Labor </c:v>
                  </c:pt>
                  <c:pt idx="56">
                    <c:v>Tile Bathroom Floors</c:v>
                  </c:pt>
                  <c:pt idx="57">
                    <c:v>Tile Shower Surrounds &amp; Tub Area </c:v>
                  </c:pt>
                  <c:pt idx="58">
                    <c:v>Kitchen Mosaics/Subway Tile</c:v>
                  </c:pt>
                  <c:pt idx="59">
                    <c:v>Cabinet Handles</c:v>
                  </c:pt>
                  <c:pt idx="60">
                    <c:v>Exterior Paint </c:v>
                  </c:pt>
                  <c:pt idx="61">
                    <c:v>Interior Paint </c:v>
                  </c:pt>
                  <c:pt idx="62">
                    <c:v>SPECIALTIES </c:v>
                  </c:pt>
                  <c:pt idx="63">
                    <c:v>Glass Tub and Shower Enclosures </c:v>
                  </c:pt>
                  <c:pt idx="64">
                    <c:v>Toilet and Bath Accessories </c:v>
                  </c:pt>
                  <c:pt idx="65">
                    <c:v>EQUIPMENT </c:v>
                  </c:pt>
                  <c:pt idx="66">
                    <c:v>Kitchen Appliances </c:v>
                  </c:pt>
                  <c:pt idx="67">
                    <c:v>FURNISHINGS </c:v>
                  </c:pt>
                  <c:pt idx="68">
                    <c:v>Window Coverings </c:v>
                  </c:pt>
                  <c:pt idx="69">
                    <c:v>CONVEYING SYSTEMS </c:v>
                  </c:pt>
                  <c:pt idx="70">
                    <c:v>Elevators </c:v>
                  </c:pt>
                  <c:pt idx="71">
                    <c:v>MECHANICAL </c:v>
                  </c:pt>
                  <c:pt idx="72">
                    <c:v>Plumbing - Rough  </c:v>
                  </c:pt>
                  <c:pt idx="73">
                    <c:v>Plumbing - Finish </c:v>
                  </c:pt>
                  <c:pt idx="74">
                    <c:v>Faucets</c:v>
                  </c:pt>
                  <c:pt idx="75">
                    <c:v>Kitchen Sinks</c:v>
                  </c:pt>
                  <c:pt idx="76">
                    <c:v>Tubs</c:v>
                  </c:pt>
                  <c:pt idx="77">
                    <c:v>Toilets</c:v>
                  </c:pt>
                  <c:pt idx="78">
                    <c:v>Bathroom Sinks</c:v>
                  </c:pt>
                  <c:pt idx="79">
                    <c:v>Heating and Air Conditioning </c:v>
                  </c:pt>
                  <c:pt idx="80">
                    <c:v>ELECTRIC </c:v>
                  </c:pt>
                  <c:pt idx="81">
                    <c:v>Rough &amp; Final Electrical Labor </c:v>
                  </c:pt>
                  <c:pt idx="82">
                    <c:v>Rough Electrical Material</c:v>
                  </c:pt>
                  <c:pt idx="83">
                    <c:v>Lighting Fixtures </c:v>
                  </c:pt>
                  <c:pt idx="84">
                    <c:v>Fire Protection</c:v>
                  </c:pt>
                  <c:pt idx="85">
                    <c:v>TV Prewire/ Data/ Voice</c:v>
                  </c:pt>
                  <c:pt idx="86">
                    <c:v>MISCELLANEOUS </c:v>
                  </c:pt>
                  <c:pt idx="87">
                    <c:v>Clean-Up/ Demo</c:v>
                  </c:pt>
                  <c:pt idx="88">
                    <c:v>Remediation/ Mold Treatment</c:v>
                  </c:pt>
                  <c:pt idx="89">
                    <c:v>Dumpster Fees </c:v>
                  </c:pt>
                  <c:pt idx="90">
                    <c:v>LANDSCAPING </c:v>
                  </c:pt>
                  <c:pt idx="91">
                    <c:v>Irrigation</c:v>
                  </c:pt>
                  <c:pt idx="92">
                    <c:v>Miscellaneous Landscaping</c:v>
                  </c:pt>
                  <c:pt idx="93">
                    <c:v>OVER-HEAD </c:v>
                  </c:pt>
                  <c:pt idx="94">
                    <c:v>Management Fee</c:v>
                  </c:pt>
                  <c:pt idx="96">
                    <c:v>SUB-TOTAL </c:v>
                  </c:pt>
                  <c:pt idx="97">
                    <c:v>Loan Cost Interest Carry</c:v>
                  </c:pt>
                  <c:pt idx="98">
                    <c:v>Contingency (10% of Hard Costs)</c:v>
                  </c:pt>
                  <c:pt idx="99">
                    <c:v>General Contractor Supervision 10%</c:v>
                  </c:pt>
                  <c:pt idx="100">
                    <c:v>TOTAL COST OF CONSTRUCTION </c:v>
                  </c:pt>
                  <c:pt idx="101">
                    <c:v>Land Cost - </c:v>
                  </c:pt>
                  <c:pt idx="102">
                    <c:v>TOTAL </c:v>
                  </c:pt>
                </c:lvl>
                <c:lvl>
                  <c:pt idx="0">
                    <c:v>100</c:v>
                  </c:pt>
                  <c:pt idx="1">
                    <c:v>101</c:v>
                  </c:pt>
                  <c:pt idx="2">
                    <c:v>102</c:v>
                  </c:pt>
                  <c:pt idx="3">
                    <c:v>105</c:v>
                  </c:pt>
                  <c:pt idx="4">
                    <c:v>106</c:v>
                  </c:pt>
                  <c:pt idx="5">
                    <c:v>107</c:v>
                  </c:pt>
                  <c:pt idx="6">
                    <c:v>110</c:v>
                  </c:pt>
                  <c:pt idx="7">
                    <c:v>115</c:v>
                  </c:pt>
                  <c:pt idx="8">
                    <c:v>150</c:v>
                  </c:pt>
                  <c:pt idx="9">
                    <c:v>200</c:v>
                  </c:pt>
                  <c:pt idx="10">
                    <c:v>210</c:v>
                  </c:pt>
                  <c:pt idx="11">
                    <c:v>221</c:v>
                  </c:pt>
                  <c:pt idx="12">
                    <c:v>222</c:v>
                  </c:pt>
                  <c:pt idx="13">
                    <c:v>260</c:v>
                  </c:pt>
                  <c:pt idx="14">
                    <c:v>262</c:v>
                  </c:pt>
                  <c:pt idx="15">
                    <c:v>271</c:v>
                  </c:pt>
                  <c:pt idx="16">
                    <c:v>300</c:v>
                  </c:pt>
                  <c:pt idx="17">
                    <c:v>310</c:v>
                  </c:pt>
                  <c:pt idx="18">
                    <c:v>330</c:v>
                  </c:pt>
                  <c:pt idx="19">
                    <c:v>331</c:v>
                  </c:pt>
                  <c:pt idx="20">
                    <c:v>400</c:v>
                  </c:pt>
                  <c:pt idx="21">
                    <c:v>410</c:v>
                  </c:pt>
                  <c:pt idx="22">
                    <c:v>411</c:v>
                  </c:pt>
                  <c:pt idx="23">
                    <c:v>445</c:v>
                  </c:pt>
                  <c:pt idx="24">
                    <c:v>500</c:v>
                  </c:pt>
                  <c:pt idx="25">
                    <c:v>510</c:v>
                  </c:pt>
                  <c:pt idx="26">
                    <c:v>512</c:v>
                  </c:pt>
                  <c:pt idx="27">
                    <c:v>600</c:v>
                  </c:pt>
                  <c:pt idx="28">
                    <c:v>610</c:v>
                  </c:pt>
                  <c:pt idx="29">
                    <c:v>611</c:v>
                  </c:pt>
                  <c:pt idx="30">
                    <c:v>612</c:v>
                  </c:pt>
                  <c:pt idx="31">
                    <c:v>619</c:v>
                  </c:pt>
                  <c:pt idx="32">
                    <c:v>620</c:v>
                  </c:pt>
                  <c:pt idx="33">
                    <c:v>622</c:v>
                  </c:pt>
                  <c:pt idx="34">
                    <c:v>641</c:v>
                  </c:pt>
                  <c:pt idx="35">
                    <c:v>642</c:v>
                  </c:pt>
                  <c:pt idx="36">
                    <c:v>643</c:v>
                  </c:pt>
                  <c:pt idx="37">
                    <c:v>700</c:v>
                  </c:pt>
                  <c:pt idx="38">
                    <c:v>720</c:v>
                  </c:pt>
                  <c:pt idx="39">
                    <c:v>732</c:v>
                  </c:pt>
                  <c:pt idx="40">
                    <c:v>733</c:v>
                  </c:pt>
                  <c:pt idx="41">
                    <c:v>800</c:v>
                  </c:pt>
                  <c:pt idx="42">
                    <c:v>820</c:v>
                  </c:pt>
                  <c:pt idx="43">
                    <c:v>821</c:v>
                  </c:pt>
                  <c:pt idx="44">
                    <c:v>823</c:v>
                  </c:pt>
                  <c:pt idx="45">
                    <c:v>850</c:v>
                  </c:pt>
                  <c:pt idx="46">
                    <c:v>851</c:v>
                  </c:pt>
                  <c:pt idx="47">
                    <c:v>860</c:v>
                  </c:pt>
                  <c:pt idx="48">
                    <c:v>870</c:v>
                  </c:pt>
                  <c:pt idx="49">
                    <c:v>883</c:v>
                  </c:pt>
                  <c:pt idx="50">
                    <c:v>900</c:v>
                  </c:pt>
                  <c:pt idx="51">
                    <c:v>925</c:v>
                  </c:pt>
                  <c:pt idx="52">
                    <c:v>934</c:v>
                  </c:pt>
                  <c:pt idx="53">
                    <c:v>935</c:v>
                  </c:pt>
                  <c:pt idx="54">
                    <c:v>960</c:v>
                  </c:pt>
                  <c:pt idx="55">
                    <c:v>961</c:v>
                  </c:pt>
                  <c:pt idx="56">
                    <c:v>970</c:v>
                  </c:pt>
                  <c:pt idx="57">
                    <c:v>971</c:v>
                  </c:pt>
                  <c:pt idx="58">
                    <c:v>972</c:v>
                  </c:pt>
                  <c:pt idx="59">
                    <c:v>980</c:v>
                  </c:pt>
                  <c:pt idx="60">
                    <c:v>990</c:v>
                  </c:pt>
                  <c:pt idx="61">
                    <c:v>991</c:v>
                  </c:pt>
                  <c:pt idx="62">
                    <c:v>1000</c:v>
                  </c:pt>
                  <c:pt idx="63">
                    <c:v>1017</c:v>
                  </c:pt>
                  <c:pt idx="64">
                    <c:v>1080</c:v>
                  </c:pt>
                  <c:pt idx="65">
                    <c:v>1100</c:v>
                  </c:pt>
                  <c:pt idx="66">
                    <c:v>1140</c:v>
                  </c:pt>
                  <c:pt idx="67">
                    <c:v>1200</c:v>
                  </c:pt>
                  <c:pt idx="68">
                    <c:v>1250</c:v>
                  </c:pt>
                  <c:pt idx="69">
                    <c:v>1400</c:v>
                  </c:pt>
                  <c:pt idx="70">
                    <c:v>1420</c:v>
                  </c:pt>
                  <c:pt idx="71">
                    <c:v>1500</c:v>
                  </c:pt>
                  <c:pt idx="72">
                    <c:v>1540</c:v>
                  </c:pt>
                  <c:pt idx="73">
                    <c:v>1545</c:v>
                  </c:pt>
                  <c:pt idx="74">
                    <c:v>1546</c:v>
                  </c:pt>
                  <c:pt idx="75">
                    <c:v>1547</c:v>
                  </c:pt>
                  <c:pt idx="76">
                    <c:v>1548</c:v>
                  </c:pt>
                  <c:pt idx="77">
                    <c:v>1549</c:v>
                  </c:pt>
                  <c:pt idx="78">
                    <c:v>1550</c:v>
                  </c:pt>
                  <c:pt idx="79">
                    <c:v>1580</c:v>
                  </c:pt>
                  <c:pt idx="80">
                    <c:v>1600</c:v>
                  </c:pt>
                  <c:pt idx="81">
                    <c:v>1610</c:v>
                  </c:pt>
                  <c:pt idx="82">
                    <c:v>1614</c:v>
                  </c:pt>
                  <c:pt idx="83">
                    <c:v>1650</c:v>
                  </c:pt>
                  <c:pt idx="84">
                    <c:v>1660</c:v>
                  </c:pt>
                  <c:pt idx="85">
                    <c:v>1670</c:v>
                  </c:pt>
                  <c:pt idx="86">
                    <c:v>2000</c:v>
                  </c:pt>
                  <c:pt idx="87">
                    <c:v>2030</c:v>
                  </c:pt>
                  <c:pt idx="88">
                    <c:v>2040</c:v>
                  </c:pt>
                  <c:pt idx="89">
                    <c:v>2041</c:v>
                  </c:pt>
                  <c:pt idx="90">
                    <c:v>2500</c:v>
                  </c:pt>
                  <c:pt idx="91">
                    <c:v>2540</c:v>
                  </c:pt>
                  <c:pt idx="92">
                    <c:v>2630</c:v>
                  </c:pt>
                  <c:pt idx="93">
                    <c:v>3000</c:v>
                  </c:pt>
                  <c:pt idx="94">
                    <c:v>3010</c:v>
                  </c:pt>
                  <c:pt idx="95">
                    <c:v>3020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D-4C8F-82F4-F873BFCE4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273712"/>
        <c:axId val="1"/>
      </c:barChart>
      <c:catAx>
        <c:axId val="3412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7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8359" cy="58226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07C480-E6C6-477A-B3A7-7525AF6D8C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1101362</xdr:colOff>
      <xdr:row>0</xdr:row>
      <xdr:rowOff>127655</xdr:rowOff>
    </xdr:from>
    <xdr:to>
      <xdr:col>5</xdr:col>
      <xdr:colOff>1190000</xdr:colOff>
      <xdr:row>0</xdr:row>
      <xdr:rowOff>626130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05FDBE-E752-4A6B-AB30-96919A9B22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530" y="127655"/>
          <a:ext cx="2425700" cy="498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6"/>
  <sheetViews>
    <sheetView tabSelected="1" view="pageBreakPreview" topLeftCell="A58" zoomScale="97" zoomScaleNormal="97" zoomScaleSheetLayoutView="97" workbookViewId="0">
      <selection activeCell="H12" sqref="H12"/>
    </sheetView>
  </sheetViews>
  <sheetFormatPr defaultRowHeight="12.75"/>
  <cols>
    <col min="1" max="1" width="4" customWidth="1"/>
    <col min="2" max="2" width="10.265625" style="1" customWidth="1"/>
    <col min="3" max="3" width="46.59765625" customWidth="1"/>
    <col min="4" max="4" width="15.73046875" style="7" bestFit="1" customWidth="1"/>
    <col min="5" max="8" width="17" customWidth="1"/>
    <col min="9" max="9" width="55.3984375" customWidth="1"/>
    <col min="10" max="10" width="14.3984375" style="7" customWidth="1"/>
    <col min="11" max="12" width="9.1328125" style="7" customWidth="1"/>
    <col min="14" max="14" width="9.265625" bestFit="1" customWidth="1"/>
  </cols>
  <sheetData>
    <row r="1" spans="1:12" ht="90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12" ht="47.25" customHeight="1" thickBot="1">
      <c r="B2" s="52" t="s">
        <v>111</v>
      </c>
      <c r="C2" s="53"/>
      <c r="D2" s="51"/>
      <c r="E2" s="54"/>
      <c r="F2" s="54"/>
      <c r="G2" s="52" t="s">
        <v>112</v>
      </c>
      <c r="H2" s="53"/>
      <c r="I2" s="51"/>
      <c r="J2" s="54"/>
      <c r="K2" s="54"/>
    </row>
    <row r="3" spans="1:12" ht="47.25" customHeight="1" thickBot="1">
      <c r="B3" s="56" t="s">
        <v>115</v>
      </c>
      <c r="C3" s="56"/>
      <c r="D3" s="56"/>
      <c r="E3" s="56"/>
      <c r="F3" s="56"/>
      <c r="G3" s="56"/>
      <c r="H3" s="56"/>
      <c r="I3" s="56"/>
      <c r="J3" s="55"/>
      <c r="K3" s="55"/>
    </row>
    <row r="4" spans="1:12" s="20" customFormat="1" ht="30.4" thickBot="1">
      <c r="B4" s="32" t="s">
        <v>1</v>
      </c>
      <c r="C4" s="31" t="s">
        <v>2</v>
      </c>
      <c r="E4" s="33" t="s">
        <v>64</v>
      </c>
      <c r="F4" s="34" t="s">
        <v>104</v>
      </c>
      <c r="G4" s="34" t="s">
        <v>109</v>
      </c>
      <c r="H4" s="34" t="s">
        <v>110</v>
      </c>
      <c r="I4" s="31" t="s">
        <v>74</v>
      </c>
      <c r="J4" s="19"/>
      <c r="K4" s="19"/>
      <c r="L4" s="19"/>
    </row>
    <row r="5" spans="1:12" ht="19.5" customHeight="1" thickBot="1">
      <c r="B5" s="22">
        <v>100</v>
      </c>
      <c r="C5" s="21" t="s">
        <v>3</v>
      </c>
      <c r="D5" s="23">
        <f>SUM(D6:D13)</f>
        <v>43534</v>
      </c>
      <c r="E5" s="23">
        <f t="shared" ref="E5" si="0">SUM(E6:E13)</f>
        <v>2352</v>
      </c>
      <c r="F5" s="23">
        <f>SUM(F6:F13)</f>
        <v>35253</v>
      </c>
      <c r="G5" s="23">
        <f>SUM(G6:G13)</f>
        <v>5223</v>
      </c>
      <c r="H5" s="23">
        <f>SUM(H6:H13)</f>
        <v>252</v>
      </c>
      <c r="I5" s="23"/>
    </row>
    <row r="6" spans="1:12" ht="19.5" customHeight="1" thickBot="1">
      <c r="B6" s="8">
        <f>B5+1</f>
        <v>101</v>
      </c>
      <c r="C6" s="24" t="s">
        <v>55</v>
      </c>
      <c r="D6" s="38">
        <v>0</v>
      </c>
      <c r="E6" s="39"/>
      <c r="F6" s="39"/>
      <c r="G6" s="39"/>
      <c r="H6" s="39"/>
      <c r="I6" s="9"/>
    </row>
    <row r="7" spans="1:12" ht="19.5" customHeight="1" thickBot="1">
      <c r="B7" s="8">
        <f>B6+1</f>
        <v>102</v>
      </c>
      <c r="C7" s="24" t="s">
        <v>4</v>
      </c>
      <c r="D7" s="38">
        <v>0</v>
      </c>
      <c r="E7" s="39"/>
      <c r="F7" s="39"/>
      <c r="G7" s="39"/>
      <c r="H7" s="39"/>
      <c r="I7" s="9"/>
    </row>
    <row r="8" spans="1:12" ht="19.5" customHeight="1" thickBot="1">
      <c r="B8" s="8">
        <v>105</v>
      </c>
      <c r="C8" s="25" t="s">
        <v>45</v>
      </c>
      <c r="D8" s="40">
        <v>43534</v>
      </c>
      <c r="E8" s="41"/>
      <c r="F8" s="41"/>
      <c r="G8" s="41"/>
      <c r="H8" s="41">
        <v>252</v>
      </c>
      <c r="I8" s="12"/>
    </row>
    <row r="9" spans="1:12" ht="19.5" customHeight="1" thickBot="1">
      <c r="B9" s="8">
        <f>B8+1</f>
        <v>106</v>
      </c>
      <c r="C9" s="25" t="s">
        <v>5</v>
      </c>
      <c r="D9" s="40">
        <v>0</v>
      </c>
      <c r="E9" s="41"/>
      <c r="F9" s="41"/>
      <c r="G9" s="41">
        <v>5223</v>
      </c>
      <c r="H9" s="41"/>
      <c r="I9" s="12"/>
    </row>
    <row r="10" spans="1:12" ht="19.5" customHeight="1" thickBot="1">
      <c r="B10" s="8">
        <f>B9+1</f>
        <v>107</v>
      </c>
      <c r="C10" s="25" t="s">
        <v>72</v>
      </c>
      <c r="D10" s="40">
        <v>0</v>
      </c>
      <c r="E10" s="41"/>
      <c r="F10" s="41"/>
      <c r="G10" s="41"/>
      <c r="H10" s="41"/>
      <c r="I10" s="12"/>
    </row>
    <row r="11" spans="1:12" ht="19.5" customHeight="1" thickBot="1">
      <c r="B11" s="8">
        <v>110</v>
      </c>
      <c r="C11" s="25" t="s">
        <v>47</v>
      </c>
      <c r="D11" s="40">
        <v>0</v>
      </c>
      <c r="E11" s="41">
        <v>2352</v>
      </c>
      <c r="F11" s="41">
        <v>35253</v>
      </c>
      <c r="G11" s="41"/>
      <c r="H11" s="41"/>
      <c r="I11" s="12"/>
    </row>
    <row r="12" spans="1:12" ht="19.5" customHeight="1" thickBot="1">
      <c r="B12" s="8">
        <v>115</v>
      </c>
      <c r="C12" s="25" t="s">
        <v>6</v>
      </c>
      <c r="D12" s="40">
        <v>0</v>
      </c>
      <c r="E12" s="41"/>
      <c r="F12" s="41"/>
      <c r="G12" s="41"/>
      <c r="H12" s="41"/>
      <c r="I12" s="12"/>
    </row>
    <row r="13" spans="1:12" ht="19.5" customHeight="1" thickBot="1">
      <c r="B13" s="8">
        <v>150</v>
      </c>
      <c r="C13" s="25" t="s">
        <v>7</v>
      </c>
      <c r="D13" s="40">
        <v>0</v>
      </c>
      <c r="E13" s="41"/>
      <c r="F13" s="41"/>
      <c r="G13" s="41"/>
      <c r="H13" s="41"/>
      <c r="I13" s="12"/>
    </row>
    <row r="14" spans="1:12" ht="19.5" customHeight="1" thickBot="1">
      <c r="B14" s="29">
        <v>200</v>
      </c>
      <c r="C14" s="27" t="s">
        <v>8</v>
      </c>
      <c r="D14" s="23">
        <f>SUM(D15:D20)</f>
        <v>0</v>
      </c>
      <c r="E14" s="23">
        <f t="shared" ref="E14" si="1">SUM(E15:E20)</f>
        <v>0</v>
      </c>
      <c r="F14" s="23">
        <f>SUM(F15:F20)</f>
        <v>0</v>
      </c>
      <c r="G14" s="23">
        <f>SUM(G15:G20)</f>
        <v>0</v>
      </c>
      <c r="H14" s="23">
        <f>SUM(H15:H20)</f>
        <v>0</v>
      </c>
      <c r="I14" s="23"/>
    </row>
    <row r="15" spans="1:12" ht="19.5" customHeight="1" thickBot="1">
      <c r="B15" s="10">
        <v>210</v>
      </c>
      <c r="C15" s="25" t="s">
        <v>9</v>
      </c>
      <c r="D15" s="40">
        <v>0</v>
      </c>
      <c r="E15" s="41"/>
      <c r="F15" s="41"/>
      <c r="G15" s="41"/>
      <c r="H15" s="41"/>
      <c r="I15" s="12"/>
    </row>
    <row r="16" spans="1:12" ht="19.5" customHeight="1" thickBot="1">
      <c r="B16" s="10">
        <v>221</v>
      </c>
      <c r="C16" s="25" t="s">
        <v>10</v>
      </c>
      <c r="D16" s="40">
        <v>0</v>
      </c>
      <c r="E16" s="41"/>
      <c r="F16" s="41"/>
      <c r="G16" s="41"/>
      <c r="H16" s="41"/>
      <c r="I16" s="12"/>
    </row>
    <row r="17" spans="2:9" ht="19.5" customHeight="1" thickBot="1">
      <c r="B17" s="10">
        <v>222</v>
      </c>
      <c r="C17" s="25" t="s">
        <v>11</v>
      </c>
      <c r="D17" s="40">
        <v>0</v>
      </c>
      <c r="E17" s="41"/>
      <c r="F17" s="41"/>
      <c r="G17" s="41"/>
      <c r="H17" s="41"/>
      <c r="I17" s="12"/>
    </row>
    <row r="18" spans="2:9" ht="19.5" customHeight="1" thickBot="1">
      <c r="B18" s="10">
        <v>260</v>
      </c>
      <c r="C18" s="25" t="s">
        <v>78</v>
      </c>
      <c r="D18" s="40">
        <v>0</v>
      </c>
      <c r="E18" s="41"/>
      <c r="F18" s="41"/>
      <c r="G18" s="41"/>
      <c r="H18" s="41"/>
      <c r="I18" s="12"/>
    </row>
    <row r="19" spans="2:9" ht="19.5" customHeight="1" thickBot="1">
      <c r="B19" s="10">
        <v>262</v>
      </c>
      <c r="C19" s="25" t="s">
        <v>12</v>
      </c>
      <c r="D19" s="40">
        <v>0</v>
      </c>
      <c r="E19" s="41"/>
      <c r="F19" s="41"/>
      <c r="G19" s="41"/>
      <c r="H19" s="41"/>
      <c r="I19" s="12"/>
    </row>
    <row r="20" spans="2:9" ht="19.5" customHeight="1" thickBot="1">
      <c r="B20" s="10">
        <v>271</v>
      </c>
      <c r="C20" s="25" t="s">
        <v>13</v>
      </c>
      <c r="D20" s="40">
        <v>0</v>
      </c>
      <c r="E20" s="41"/>
      <c r="F20" s="41"/>
      <c r="G20" s="41"/>
      <c r="H20" s="41"/>
      <c r="I20" s="12"/>
    </row>
    <row r="21" spans="2:9" ht="19.5" customHeight="1" thickBot="1">
      <c r="B21" s="35">
        <v>300</v>
      </c>
      <c r="C21" s="28" t="s">
        <v>14</v>
      </c>
      <c r="D21" s="23">
        <f>SUM(D22:D24)</f>
        <v>0</v>
      </c>
      <c r="E21" s="23">
        <f t="shared" ref="E21" si="2">SUM(E22:E24)</f>
        <v>0</v>
      </c>
      <c r="F21" s="23">
        <f>SUM(F22:F24)</f>
        <v>0</v>
      </c>
      <c r="G21" s="23">
        <f>SUM(G22:G24)</f>
        <v>0</v>
      </c>
      <c r="H21" s="23">
        <f>SUM(H22:H24)</f>
        <v>0</v>
      </c>
      <c r="I21" s="23"/>
    </row>
    <row r="22" spans="2:9" ht="19.5" customHeight="1" thickBot="1">
      <c r="B22" s="10">
        <v>310</v>
      </c>
      <c r="C22" s="25" t="s">
        <v>49</v>
      </c>
      <c r="D22" s="40">
        <v>0</v>
      </c>
      <c r="E22" s="41"/>
      <c r="F22" s="41"/>
      <c r="G22" s="41"/>
      <c r="H22" s="41"/>
      <c r="I22" s="12"/>
    </row>
    <row r="23" spans="2:9" ht="19.5" customHeight="1" thickBot="1">
      <c r="B23" s="10">
        <v>330</v>
      </c>
      <c r="C23" s="25" t="s">
        <v>15</v>
      </c>
      <c r="D23" s="40">
        <v>0</v>
      </c>
      <c r="E23" s="41"/>
      <c r="F23" s="41"/>
      <c r="G23" s="41"/>
      <c r="H23" s="41"/>
      <c r="I23" s="17"/>
    </row>
    <row r="24" spans="2:9" ht="19.5" customHeight="1" thickBot="1">
      <c r="B24" s="10">
        <v>331</v>
      </c>
      <c r="C24" s="25" t="s">
        <v>71</v>
      </c>
      <c r="D24" s="40">
        <v>0</v>
      </c>
      <c r="E24" s="41"/>
      <c r="F24" s="41"/>
      <c r="G24" s="41"/>
      <c r="H24" s="41"/>
      <c r="I24" s="12"/>
    </row>
    <row r="25" spans="2:9" ht="19.5" customHeight="1" thickBot="1">
      <c r="B25" s="29">
        <v>400</v>
      </c>
      <c r="C25" s="27" t="s">
        <v>69</v>
      </c>
      <c r="D25" s="23">
        <f>SUM(D26:D28)</f>
        <v>0</v>
      </c>
      <c r="E25" s="23">
        <f t="shared" ref="E25" si="3">SUM(E26:E28)</f>
        <v>0</v>
      </c>
      <c r="F25" s="23">
        <f>SUM(F26:F28)</f>
        <v>0</v>
      </c>
      <c r="G25" s="23">
        <f>SUM(G26:G28)</f>
        <v>0</v>
      </c>
      <c r="H25" s="23">
        <f>SUM(H26:H28)</f>
        <v>0</v>
      </c>
      <c r="I25" s="23"/>
    </row>
    <row r="26" spans="2:9" ht="19.5" customHeight="1" thickBot="1">
      <c r="B26" s="10">
        <v>410</v>
      </c>
      <c r="C26" s="25" t="s">
        <v>16</v>
      </c>
      <c r="D26" s="40">
        <v>0</v>
      </c>
      <c r="E26" s="41"/>
      <c r="F26" s="41"/>
      <c r="G26" s="41"/>
      <c r="H26" s="41"/>
      <c r="I26" s="12"/>
    </row>
    <row r="27" spans="2:9" ht="19.5" customHeight="1" thickBot="1">
      <c r="B27" s="10">
        <v>411</v>
      </c>
      <c r="C27" s="25" t="s">
        <v>59</v>
      </c>
      <c r="D27" s="40">
        <v>0</v>
      </c>
      <c r="E27" s="41"/>
      <c r="F27" s="41"/>
      <c r="G27" s="41"/>
      <c r="H27" s="41"/>
      <c r="I27" s="17"/>
    </row>
    <row r="28" spans="2:9" ht="19.5" customHeight="1" thickBot="1">
      <c r="B28" s="10">
        <v>445</v>
      </c>
      <c r="C28" s="25" t="s">
        <v>93</v>
      </c>
      <c r="D28" s="38">
        <v>0</v>
      </c>
      <c r="E28" s="41"/>
      <c r="F28" s="41"/>
      <c r="G28" s="41"/>
      <c r="H28" s="41"/>
      <c r="I28" s="12"/>
    </row>
    <row r="29" spans="2:9" ht="19.5" customHeight="1" thickBot="1">
      <c r="B29" s="29">
        <v>500</v>
      </c>
      <c r="C29" s="27" t="s">
        <v>17</v>
      </c>
      <c r="D29" s="23">
        <f>SUM(D30:D31)</f>
        <v>0</v>
      </c>
      <c r="E29" s="23">
        <f t="shared" ref="E29" si="4">SUM(E30:E31)</f>
        <v>0</v>
      </c>
      <c r="F29" s="23">
        <f>SUM(F30:F31)</f>
        <v>0</v>
      </c>
      <c r="G29" s="23">
        <f>SUM(G30:G31)</f>
        <v>0</v>
      </c>
      <c r="H29" s="23">
        <f>SUM(H30:H31)</f>
        <v>0</v>
      </c>
      <c r="I29" s="23"/>
    </row>
    <row r="30" spans="2:9" ht="19.5" customHeight="1" thickBot="1">
      <c r="B30" s="10">
        <v>510</v>
      </c>
      <c r="C30" s="25" t="s">
        <v>18</v>
      </c>
      <c r="D30" s="40">
        <v>0</v>
      </c>
      <c r="E30" s="41"/>
      <c r="F30" s="41"/>
      <c r="G30" s="41"/>
      <c r="H30" s="41"/>
      <c r="I30" s="12"/>
    </row>
    <row r="31" spans="2:9" ht="19.5" customHeight="1" thickBot="1">
      <c r="B31" s="10">
        <v>512</v>
      </c>
      <c r="C31" s="25" t="s">
        <v>19</v>
      </c>
      <c r="D31" s="40">
        <v>0</v>
      </c>
      <c r="E31" s="41"/>
      <c r="F31" s="41"/>
      <c r="G31" s="41"/>
      <c r="H31" s="41"/>
      <c r="I31" s="12"/>
    </row>
    <row r="32" spans="2:9" ht="19.5" customHeight="1" thickBot="1">
      <c r="B32" s="29">
        <v>600</v>
      </c>
      <c r="C32" s="27" t="s">
        <v>73</v>
      </c>
      <c r="D32" s="23">
        <f>SUM(D33:D41)</f>
        <v>0</v>
      </c>
      <c r="E32" s="23">
        <f t="shared" ref="E32" si="5">SUM(E33:E41)</f>
        <v>0</v>
      </c>
      <c r="F32" s="23">
        <f>SUM(F33:F41)</f>
        <v>0</v>
      </c>
      <c r="G32" s="23">
        <f>SUM(G33:G41)</f>
        <v>0</v>
      </c>
      <c r="H32" s="23">
        <f>SUM(H33:H41)</f>
        <v>0</v>
      </c>
      <c r="I32" s="23"/>
    </row>
    <row r="33" spans="2:11" ht="19.5" customHeight="1" thickBot="1">
      <c r="B33" s="10">
        <v>610</v>
      </c>
      <c r="C33" s="25" t="s">
        <v>20</v>
      </c>
      <c r="D33" s="38">
        <v>0</v>
      </c>
      <c r="E33" s="41"/>
      <c r="F33" s="41"/>
      <c r="G33" s="41"/>
      <c r="H33" s="41"/>
      <c r="I33" s="12"/>
      <c r="J33" s="6"/>
    </row>
    <row r="34" spans="2:11" ht="19.5" customHeight="1" thickBot="1">
      <c r="B34" s="10">
        <v>611</v>
      </c>
      <c r="C34" s="25" t="s">
        <v>21</v>
      </c>
      <c r="D34" s="38">
        <v>0</v>
      </c>
      <c r="E34" s="41"/>
      <c r="F34" s="41"/>
      <c r="G34" s="41"/>
      <c r="H34" s="41"/>
      <c r="I34" s="12"/>
    </row>
    <row r="35" spans="2:11" ht="19.5" customHeight="1" thickBot="1">
      <c r="B35" s="10">
        <v>612</v>
      </c>
      <c r="C35" s="25" t="s">
        <v>94</v>
      </c>
      <c r="D35" s="38">
        <v>0</v>
      </c>
      <c r="E35" s="41"/>
      <c r="F35" s="41"/>
      <c r="G35" s="41"/>
      <c r="H35" s="41"/>
      <c r="I35" s="12"/>
    </row>
    <row r="36" spans="2:11" ht="19.5" customHeight="1" thickBot="1">
      <c r="B36" s="10">
        <v>619</v>
      </c>
      <c r="C36" s="25" t="s">
        <v>46</v>
      </c>
      <c r="D36" s="38">
        <v>0</v>
      </c>
      <c r="E36" s="41"/>
      <c r="F36" s="41"/>
      <c r="G36" s="41"/>
      <c r="H36" s="41"/>
      <c r="I36" s="12"/>
    </row>
    <row r="37" spans="2:11" ht="19.5" customHeight="1" thickBot="1">
      <c r="B37" s="10">
        <v>620</v>
      </c>
      <c r="C37" s="25" t="s">
        <v>86</v>
      </c>
      <c r="D37" s="38">
        <v>0</v>
      </c>
      <c r="E37" s="41"/>
      <c r="F37" s="41"/>
      <c r="G37" s="41"/>
      <c r="H37" s="41"/>
      <c r="I37" s="12"/>
    </row>
    <row r="38" spans="2:11" ht="19.5" customHeight="1" thickBot="1">
      <c r="B38" s="10">
        <v>622</v>
      </c>
      <c r="C38" s="25" t="s">
        <v>22</v>
      </c>
      <c r="D38" s="38">
        <v>0</v>
      </c>
      <c r="E38" s="41"/>
      <c r="F38" s="41"/>
      <c r="G38" s="41"/>
      <c r="H38" s="41"/>
      <c r="I38" s="12"/>
    </row>
    <row r="39" spans="2:11" ht="19.5" customHeight="1" thickBot="1">
      <c r="B39" s="10">
        <v>641</v>
      </c>
      <c r="C39" s="25" t="s">
        <v>87</v>
      </c>
      <c r="D39" s="38">
        <v>0</v>
      </c>
      <c r="E39" s="42"/>
      <c r="F39" s="42"/>
      <c r="G39" s="42"/>
      <c r="H39" s="42"/>
      <c r="I39" s="12"/>
    </row>
    <row r="40" spans="2:11" ht="19.5" customHeight="1" thickBot="1">
      <c r="B40" s="10">
        <v>642</v>
      </c>
      <c r="C40" s="25" t="s">
        <v>88</v>
      </c>
      <c r="D40" s="38">
        <v>0</v>
      </c>
      <c r="E40" s="42"/>
      <c r="F40" s="42"/>
      <c r="G40" s="42"/>
      <c r="H40" s="42"/>
      <c r="I40" s="12"/>
    </row>
    <row r="41" spans="2:11" ht="19.5" customHeight="1" thickBot="1">
      <c r="B41" s="10">
        <v>643</v>
      </c>
      <c r="C41" s="25" t="s">
        <v>84</v>
      </c>
      <c r="D41" s="38">
        <v>0</v>
      </c>
      <c r="E41" s="41"/>
      <c r="F41" s="41"/>
      <c r="G41" s="41"/>
      <c r="H41" s="41"/>
      <c r="I41" s="12"/>
    </row>
    <row r="42" spans="2:11" ht="19.5" customHeight="1" thickBot="1">
      <c r="B42" s="29">
        <v>700</v>
      </c>
      <c r="C42" s="27" t="s">
        <v>23</v>
      </c>
      <c r="D42" s="23">
        <f>SUM(D43:D45)</f>
        <v>0</v>
      </c>
      <c r="E42" s="23">
        <f t="shared" ref="E42" si="6">SUM(E43:E45)</f>
        <v>0</v>
      </c>
      <c r="F42" s="23">
        <f>SUM(F43:F45)</f>
        <v>0</v>
      </c>
      <c r="G42" s="23">
        <f>SUM(G43:G45)</f>
        <v>0</v>
      </c>
      <c r="H42" s="23">
        <f>SUM(H43:H45)</f>
        <v>0</v>
      </c>
      <c r="I42" s="23"/>
    </row>
    <row r="43" spans="2:11" ht="19.5" customHeight="1" thickBot="1">
      <c r="B43" s="16">
        <v>720</v>
      </c>
      <c r="C43" s="26" t="s">
        <v>95</v>
      </c>
      <c r="D43" s="38">
        <v>0</v>
      </c>
      <c r="E43" s="44"/>
      <c r="F43" s="44"/>
      <c r="G43" s="44"/>
      <c r="H43" s="44"/>
      <c r="I43" s="17"/>
    </row>
    <row r="44" spans="2:11" ht="19.5" customHeight="1" thickBot="1">
      <c r="B44" s="10">
        <v>732</v>
      </c>
      <c r="C44" s="25" t="s">
        <v>68</v>
      </c>
      <c r="D44" s="38">
        <v>0</v>
      </c>
      <c r="E44" s="41"/>
      <c r="F44" s="41"/>
      <c r="G44" s="41"/>
      <c r="H44" s="41"/>
      <c r="I44" s="12"/>
    </row>
    <row r="45" spans="2:11" ht="13.15" thickBot="1">
      <c r="B45" s="10">
        <v>733</v>
      </c>
      <c r="C45" s="25" t="s">
        <v>67</v>
      </c>
      <c r="D45" s="38">
        <v>0</v>
      </c>
      <c r="E45" s="41"/>
      <c r="F45" s="41"/>
      <c r="G45" s="41"/>
      <c r="H45" s="41"/>
      <c r="I45" s="12"/>
      <c r="K45" s="15"/>
    </row>
    <row r="46" spans="2:11" ht="19.5" customHeight="1" thickBot="1">
      <c r="B46" s="29">
        <v>800</v>
      </c>
      <c r="C46" s="27" t="s">
        <v>24</v>
      </c>
      <c r="D46" s="23">
        <f>SUM(D47:D54)</f>
        <v>0</v>
      </c>
      <c r="E46" s="23">
        <f t="shared" ref="E46" si="7">SUM(E47:E54)</f>
        <v>0</v>
      </c>
      <c r="F46" s="23">
        <f>SUM(F47:F54)</f>
        <v>0</v>
      </c>
      <c r="G46" s="23">
        <f>SUM(G47:G54)</f>
        <v>0</v>
      </c>
      <c r="H46" s="23">
        <f>SUM(H47:H54)</f>
        <v>0</v>
      </c>
      <c r="I46" s="23"/>
    </row>
    <row r="47" spans="2:11" ht="19.5" customHeight="1" thickBot="1">
      <c r="B47" s="10">
        <v>820</v>
      </c>
      <c r="C47" s="25" t="s">
        <v>58</v>
      </c>
      <c r="D47" s="38">
        <v>0</v>
      </c>
      <c r="E47" s="42"/>
      <c r="F47" s="42"/>
      <c r="G47" s="42"/>
      <c r="H47" s="42"/>
      <c r="I47" s="12"/>
      <c r="J47" s="6"/>
    </row>
    <row r="48" spans="2:11" ht="19.5" customHeight="1" thickBot="1">
      <c r="B48" s="10">
        <v>821</v>
      </c>
      <c r="C48" s="25" t="s">
        <v>25</v>
      </c>
      <c r="D48" s="38">
        <v>0</v>
      </c>
      <c r="E48" s="41"/>
      <c r="F48" s="41"/>
      <c r="G48" s="41"/>
      <c r="H48" s="41"/>
      <c r="I48" s="12"/>
    </row>
    <row r="49" spans="2:10" ht="19.5" customHeight="1" thickBot="1">
      <c r="B49" s="10">
        <v>823</v>
      </c>
      <c r="C49" s="25" t="s">
        <v>63</v>
      </c>
      <c r="D49" s="38">
        <v>0</v>
      </c>
      <c r="E49" s="41"/>
      <c r="F49" s="41"/>
      <c r="G49" s="41"/>
      <c r="H49" s="41"/>
      <c r="I49" s="12"/>
    </row>
    <row r="50" spans="2:10" ht="19.5" customHeight="1" thickBot="1">
      <c r="B50" s="10">
        <v>850</v>
      </c>
      <c r="C50" s="25" t="s">
        <v>61</v>
      </c>
      <c r="D50" s="38">
        <v>0</v>
      </c>
      <c r="E50" s="41"/>
      <c r="F50" s="41"/>
      <c r="G50" s="41"/>
      <c r="H50" s="41"/>
      <c r="I50" s="12"/>
      <c r="J50" s="6"/>
    </row>
    <row r="51" spans="2:10" ht="19.5" customHeight="1" thickBot="1">
      <c r="B51" s="10">
        <v>851</v>
      </c>
      <c r="C51" s="25" t="s">
        <v>75</v>
      </c>
      <c r="D51" s="38">
        <v>0</v>
      </c>
      <c r="E51" s="41"/>
      <c r="F51" s="41"/>
      <c r="G51" s="41"/>
      <c r="H51" s="41"/>
      <c r="I51" s="12"/>
      <c r="J51" s="6"/>
    </row>
    <row r="52" spans="2:10" ht="19.5" customHeight="1" thickBot="1">
      <c r="B52" s="10">
        <v>860</v>
      </c>
      <c r="C52" s="25" t="s">
        <v>108</v>
      </c>
      <c r="D52" s="38">
        <v>0</v>
      </c>
      <c r="E52" s="44"/>
      <c r="F52" s="44"/>
      <c r="G52" s="44"/>
      <c r="H52" s="44"/>
      <c r="I52" s="12"/>
    </row>
    <row r="53" spans="2:10" ht="19.5" customHeight="1" thickBot="1">
      <c r="B53" s="10">
        <v>870</v>
      </c>
      <c r="C53" s="25" t="s">
        <v>80</v>
      </c>
      <c r="D53" s="38">
        <v>0</v>
      </c>
      <c r="E53" s="41"/>
      <c r="F53" s="41"/>
      <c r="G53" s="41"/>
      <c r="H53" s="41"/>
      <c r="I53" s="12"/>
    </row>
    <row r="54" spans="2:10" ht="19.5" customHeight="1" thickBot="1">
      <c r="B54" s="10">
        <v>883</v>
      </c>
      <c r="C54" s="25" t="s">
        <v>96</v>
      </c>
      <c r="D54" s="38">
        <v>0</v>
      </c>
      <c r="E54" s="41"/>
      <c r="F54" s="41"/>
      <c r="G54" s="41"/>
      <c r="H54" s="41"/>
      <c r="I54" s="12"/>
    </row>
    <row r="55" spans="2:10" ht="19.5" customHeight="1" thickBot="1">
      <c r="B55" s="29">
        <v>900</v>
      </c>
      <c r="C55" s="27" t="s">
        <v>26</v>
      </c>
      <c r="D55" s="23">
        <f>SUM(D56:D66)</f>
        <v>0</v>
      </c>
      <c r="E55" s="23">
        <f>SUM(E56:E66)</f>
        <v>0</v>
      </c>
      <c r="F55" s="23">
        <f>SUM(F56:F66)</f>
        <v>0</v>
      </c>
      <c r="G55" s="23">
        <f>SUM(G56:G66)</f>
        <v>0</v>
      </c>
      <c r="H55" s="23">
        <f>SUM(H56:H66)</f>
        <v>0</v>
      </c>
      <c r="I55" s="23"/>
    </row>
    <row r="56" spans="2:10" ht="19.5" customHeight="1" thickBot="1">
      <c r="B56" s="10">
        <v>925</v>
      </c>
      <c r="C56" s="25" t="s">
        <v>97</v>
      </c>
      <c r="D56" s="38">
        <v>0</v>
      </c>
      <c r="E56" s="41"/>
      <c r="F56" s="41"/>
      <c r="G56" s="41"/>
      <c r="H56" s="41"/>
      <c r="I56" s="12"/>
    </row>
    <row r="57" spans="2:10" ht="19.5" customHeight="1" thickBot="1">
      <c r="B57" s="10">
        <v>934</v>
      </c>
      <c r="C57" s="25" t="s">
        <v>105</v>
      </c>
      <c r="D57" s="38">
        <v>0</v>
      </c>
      <c r="E57" s="41"/>
      <c r="F57" s="41"/>
      <c r="G57" s="41"/>
      <c r="H57" s="41"/>
      <c r="I57" s="12"/>
    </row>
    <row r="58" spans="2:10" ht="19.5" customHeight="1" thickBot="1">
      <c r="B58" s="10">
        <v>935</v>
      </c>
      <c r="C58" s="25" t="s">
        <v>106</v>
      </c>
      <c r="D58" s="38">
        <v>0</v>
      </c>
      <c r="E58" s="43"/>
      <c r="F58" s="43"/>
      <c r="G58" s="43"/>
      <c r="H58" s="43"/>
      <c r="I58" s="12"/>
    </row>
    <row r="59" spans="2:10" ht="19.5" customHeight="1" thickBot="1">
      <c r="B59" s="10">
        <v>960</v>
      </c>
      <c r="C59" s="25" t="s">
        <v>98</v>
      </c>
      <c r="D59" s="38">
        <v>0</v>
      </c>
      <c r="E59" s="42"/>
      <c r="F59" s="42"/>
      <c r="G59" s="42"/>
      <c r="H59" s="42"/>
      <c r="I59" s="12"/>
    </row>
    <row r="60" spans="2:10" ht="19.5" customHeight="1" thickBot="1">
      <c r="B60" s="10">
        <v>961</v>
      </c>
      <c r="C60" s="25" t="s">
        <v>89</v>
      </c>
      <c r="D60" s="38">
        <v>0</v>
      </c>
      <c r="E60" s="41"/>
      <c r="F60" s="41"/>
      <c r="G60" s="41"/>
      <c r="H60" s="41"/>
      <c r="I60" s="12"/>
    </row>
    <row r="61" spans="2:10" ht="19.5" customHeight="1" thickBot="1">
      <c r="B61" s="10">
        <v>970</v>
      </c>
      <c r="C61" s="25" t="s">
        <v>99</v>
      </c>
      <c r="D61" s="38">
        <v>0</v>
      </c>
      <c r="E61" s="41"/>
      <c r="F61" s="41"/>
      <c r="G61" s="41"/>
      <c r="H61" s="41"/>
      <c r="I61" s="12"/>
    </row>
    <row r="62" spans="2:10" ht="19.5" customHeight="1" thickBot="1">
      <c r="B62" s="10">
        <v>971</v>
      </c>
      <c r="C62" s="25" t="s">
        <v>90</v>
      </c>
      <c r="D62" s="38">
        <v>0</v>
      </c>
      <c r="E62" s="41"/>
      <c r="F62" s="41"/>
      <c r="G62" s="41"/>
      <c r="H62" s="41"/>
      <c r="I62" s="12"/>
    </row>
    <row r="63" spans="2:10" ht="19.5" customHeight="1" thickBot="1">
      <c r="B63" s="10">
        <v>972</v>
      </c>
      <c r="C63" s="25" t="s">
        <v>107</v>
      </c>
      <c r="D63" s="38">
        <v>0</v>
      </c>
      <c r="E63" s="41"/>
      <c r="F63" s="41"/>
      <c r="G63" s="41"/>
      <c r="H63" s="41"/>
      <c r="I63" s="12"/>
    </row>
    <row r="64" spans="2:10" ht="19.5" customHeight="1" thickBot="1">
      <c r="B64" s="10">
        <v>980</v>
      </c>
      <c r="C64" s="25" t="s">
        <v>100</v>
      </c>
      <c r="D64" s="38">
        <v>0</v>
      </c>
      <c r="E64" s="41"/>
      <c r="F64" s="41"/>
      <c r="G64" s="41"/>
      <c r="H64" s="41"/>
      <c r="I64" s="12"/>
    </row>
    <row r="65" spans="2:9" ht="19.5" customHeight="1" thickBot="1">
      <c r="B65" s="10">
        <v>990</v>
      </c>
      <c r="C65" s="25" t="s">
        <v>101</v>
      </c>
      <c r="D65" s="38">
        <v>0</v>
      </c>
      <c r="E65" s="41"/>
      <c r="F65" s="41"/>
      <c r="G65" s="41"/>
      <c r="H65" s="41"/>
      <c r="I65" s="12"/>
    </row>
    <row r="66" spans="2:9" ht="19.5" customHeight="1" thickBot="1">
      <c r="B66" s="10">
        <v>991</v>
      </c>
      <c r="C66" s="25" t="s">
        <v>102</v>
      </c>
      <c r="D66" s="38">
        <v>0</v>
      </c>
      <c r="E66" s="41"/>
      <c r="F66" s="41"/>
      <c r="G66" s="41"/>
      <c r="H66" s="41"/>
      <c r="I66" s="12"/>
    </row>
    <row r="67" spans="2:9" ht="19.5" customHeight="1" thickBot="1">
      <c r="B67" s="29">
        <v>1000</v>
      </c>
      <c r="C67" s="27" t="s">
        <v>27</v>
      </c>
      <c r="D67" s="23">
        <f>SUM(D68:D69)</f>
        <v>0</v>
      </c>
      <c r="E67" s="23">
        <f t="shared" ref="E67" si="8">SUM(E68:E69)</f>
        <v>0</v>
      </c>
      <c r="F67" s="23">
        <f>SUM(F68:F69)</f>
        <v>0</v>
      </c>
      <c r="G67" s="23">
        <f>SUM(G68:G69)</f>
        <v>0</v>
      </c>
      <c r="H67" s="23">
        <f>SUM(H68:H70)</f>
        <v>0</v>
      </c>
      <c r="I67" s="23"/>
    </row>
    <row r="68" spans="2:9" ht="19.5" customHeight="1" thickBot="1">
      <c r="B68" s="10">
        <v>1017</v>
      </c>
      <c r="C68" s="25" t="s">
        <v>50</v>
      </c>
      <c r="D68" s="38">
        <v>0</v>
      </c>
      <c r="E68" s="41"/>
      <c r="F68" s="41"/>
      <c r="G68" s="41"/>
      <c r="H68" s="41"/>
      <c r="I68" s="12"/>
    </row>
    <row r="69" spans="2:9" ht="19.5" customHeight="1" thickBot="1">
      <c r="B69" s="10">
        <v>1080</v>
      </c>
      <c r="C69" s="25" t="s">
        <v>28</v>
      </c>
      <c r="D69" s="38">
        <v>0</v>
      </c>
      <c r="E69" s="41"/>
      <c r="F69" s="41"/>
      <c r="G69" s="41"/>
      <c r="H69" s="41"/>
      <c r="I69" s="12"/>
    </row>
    <row r="70" spans="2:9" ht="19.5" customHeight="1" thickBot="1">
      <c r="B70" s="29">
        <v>1100</v>
      </c>
      <c r="C70" s="27" t="s">
        <v>29</v>
      </c>
      <c r="D70" s="23">
        <f>SUM(D71)</f>
        <v>0</v>
      </c>
      <c r="E70" s="23">
        <f t="shared" ref="E70" si="9">SUM(E71)</f>
        <v>0</v>
      </c>
      <c r="F70" s="23">
        <f>SUM(F71)</f>
        <v>0</v>
      </c>
      <c r="G70" s="23">
        <f>SUM(G71)</f>
        <v>0</v>
      </c>
      <c r="H70" s="23">
        <f>H71</f>
        <v>0</v>
      </c>
      <c r="I70" s="23"/>
    </row>
    <row r="71" spans="2:9" ht="13.15" thickBot="1">
      <c r="B71" s="10">
        <v>1140</v>
      </c>
      <c r="C71" s="25" t="s">
        <v>30</v>
      </c>
      <c r="D71" s="38">
        <v>0</v>
      </c>
      <c r="E71" s="41"/>
      <c r="F71" s="41"/>
      <c r="G71" s="41"/>
      <c r="H71" s="41"/>
      <c r="I71" s="12"/>
    </row>
    <row r="72" spans="2:9" ht="19.5" customHeight="1" thickBot="1">
      <c r="B72" s="29">
        <v>1200</v>
      </c>
      <c r="C72" s="27" t="s">
        <v>31</v>
      </c>
      <c r="D72" s="23">
        <f>SUM(D73)</f>
        <v>0</v>
      </c>
      <c r="E72" s="23">
        <f t="shared" ref="E72" si="10">SUM(E73)</f>
        <v>0</v>
      </c>
      <c r="F72" s="23">
        <f>SUM(F73)</f>
        <v>0</v>
      </c>
      <c r="G72" s="23">
        <f>SUM(G73)</f>
        <v>0</v>
      </c>
      <c r="H72" s="23">
        <f>H73</f>
        <v>0</v>
      </c>
      <c r="I72" s="23"/>
    </row>
    <row r="73" spans="2:9" ht="19.5" customHeight="1" thickBot="1">
      <c r="B73" s="10">
        <v>1250</v>
      </c>
      <c r="C73" s="25" t="s">
        <v>32</v>
      </c>
      <c r="D73" s="40">
        <v>0</v>
      </c>
      <c r="E73" s="41"/>
      <c r="F73" s="41"/>
      <c r="G73" s="41"/>
      <c r="H73" s="41"/>
      <c r="I73" s="12"/>
    </row>
    <row r="74" spans="2:9" ht="19.5" customHeight="1" thickBot="1">
      <c r="B74" s="29">
        <v>1400</v>
      </c>
      <c r="C74" s="27" t="s">
        <v>33</v>
      </c>
      <c r="D74" s="23">
        <f>SUM(D75)</f>
        <v>0</v>
      </c>
      <c r="E74" s="23">
        <f t="shared" ref="E74" si="11">SUM(E75)</f>
        <v>0</v>
      </c>
      <c r="F74" s="23">
        <f>SUM(F75)</f>
        <v>0</v>
      </c>
      <c r="G74" s="23">
        <f>SUM(G75)</f>
        <v>0</v>
      </c>
      <c r="H74" s="23">
        <f>H75</f>
        <v>0</v>
      </c>
      <c r="I74" s="23"/>
    </row>
    <row r="75" spans="2:9" ht="19.5" customHeight="1" thickBot="1">
      <c r="B75" s="10">
        <v>1420</v>
      </c>
      <c r="C75" s="25" t="s">
        <v>34</v>
      </c>
      <c r="D75" s="40">
        <v>0</v>
      </c>
      <c r="E75" s="41"/>
      <c r="F75" s="41"/>
      <c r="G75" s="41"/>
      <c r="H75" s="41"/>
      <c r="I75" s="12"/>
    </row>
    <row r="76" spans="2:9" ht="19.5" customHeight="1" thickBot="1">
      <c r="B76" s="29">
        <v>1500</v>
      </c>
      <c r="C76" s="27" t="s">
        <v>35</v>
      </c>
      <c r="D76" s="23">
        <f>SUM(D77:D84)</f>
        <v>0</v>
      </c>
      <c r="E76" s="23">
        <f t="shared" ref="E76" si="12">SUM(E77:E84)</f>
        <v>0</v>
      </c>
      <c r="F76" s="23">
        <f>SUM(F77:F84)</f>
        <v>0</v>
      </c>
      <c r="G76" s="23">
        <f>SUM(G77:G84)</f>
        <v>0</v>
      </c>
      <c r="H76" s="23">
        <f>SUM(H77:H84)</f>
        <v>0</v>
      </c>
      <c r="I76" s="23"/>
    </row>
    <row r="77" spans="2:9" ht="19.5" customHeight="1" thickBot="1">
      <c r="B77" s="10">
        <v>1540</v>
      </c>
      <c r="C77" s="25" t="s">
        <v>85</v>
      </c>
      <c r="D77" s="38">
        <v>0</v>
      </c>
      <c r="E77" s="41"/>
      <c r="F77" s="41"/>
      <c r="G77" s="41"/>
      <c r="H77" s="41"/>
      <c r="I77" s="12"/>
    </row>
    <row r="78" spans="2:9" ht="19.5" customHeight="1" thickBot="1">
      <c r="B78" s="10">
        <v>1545</v>
      </c>
      <c r="C78" s="25" t="s">
        <v>36</v>
      </c>
      <c r="D78" s="38">
        <v>0</v>
      </c>
      <c r="E78" s="41"/>
      <c r="F78" s="41"/>
      <c r="G78" s="41"/>
      <c r="H78" s="41"/>
      <c r="I78" s="12"/>
    </row>
    <row r="79" spans="2:9" ht="19.5" customHeight="1" thickBot="1">
      <c r="B79" s="10">
        <v>1546</v>
      </c>
      <c r="C79" s="25" t="s">
        <v>51</v>
      </c>
      <c r="D79" s="38">
        <v>0</v>
      </c>
      <c r="E79" s="41"/>
      <c r="F79" s="41"/>
      <c r="G79" s="41"/>
      <c r="H79" s="41"/>
      <c r="I79" s="12"/>
    </row>
    <row r="80" spans="2:9" ht="19.5" customHeight="1" thickBot="1">
      <c r="B80" s="10">
        <v>1547</v>
      </c>
      <c r="C80" s="25" t="s">
        <v>52</v>
      </c>
      <c r="D80" s="38">
        <v>0</v>
      </c>
      <c r="E80" s="41"/>
      <c r="F80" s="41"/>
      <c r="G80" s="41"/>
      <c r="H80" s="41"/>
      <c r="I80" s="12"/>
    </row>
    <row r="81" spans="2:10" ht="19.5" customHeight="1" thickBot="1">
      <c r="B81" s="10">
        <v>1548</v>
      </c>
      <c r="C81" s="25" t="s">
        <v>76</v>
      </c>
      <c r="D81" s="38">
        <v>0</v>
      </c>
      <c r="E81" s="41"/>
      <c r="F81" s="41"/>
      <c r="G81" s="41"/>
      <c r="H81" s="41"/>
      <c r="I81" s="12"/>
      <c r="J81" s="6"/>
    </row>
    <row r="82" spans="2:10" ht="19.5" customHeight="1" thickBot="1">
      <c r="B82" s="10">
        <v>1549</v>
      </c>
      <c r="C82" s="25" t="s">
        <v>53</v>
      </c>
      <c r="D82" s="38">
        <v>0</v>
      </c>
      <c r="E82" s="41"/>
      <c r="F82" s="41"/>
      <c r="G82" s="41"/>
      <c r="H82" s="41"/>
      <c r="I82" s="12"/>
    </row>
    <row r="83" spans="2:10" ht="19.5" customHeight="1" thickBot="1">
      <c r="B83" s="10">
        <v>1550</v>
      </c>
      <c r="C83" s="25" t="s">
        <v>60</v>
      </c>
      <c r="D83" s="38">
        <v>0</v>
      </c>
      <c r="E83" s="41"/>
      <c r="F83" s="41"/>
      <c r="G83" s="41"/>
      <c r="H83" s="41"/>
      <c r="I83" s="12"/>
    </row>
    <row r="84" spans="2:10" ht="19.5" customHeight="1" thickBot="1">
      <c r="B84" s="10">
        <v>1580</v>
      </c>
      <c r="C84" s="25" t="s">
        <v>37</v>
      </c>
      <c r="D84" s="38">
        <v>0</v>
      </c>
      <c r="E84" s="41"/>
      <c r="F84" s="41"/>
      <c r="G84" s="41"/>
      <c r="H84" s="41"/>
      <c r="I84" s="12"/>
    </row>
    <row r="85" spans="2:10" ht="19.5" customHeight="1" thickBot="1">
      <c r="B85" s="29">
        <v>1600</v>
      </c>
      <c r="C85" s="27" t="s">
        <v>38</v>
      </c>
      <c r="D85" s="23">
        <f>SUM(D86:D90)</f>
        <v>0</v>
      </c>
      <c r="E85" s="23">
        <f>SUM(E86:E90)</f>
        <v>0</v>
      </c>
      <c r="F85" s="23">
        <f>SUM(F86:F90)</f>
        <v>0</v>
      </c>
      <c r="G85" s="23">
        <f>SUM(G86:G90)</f>
        <v>0</v>
      </c>
      <c r="H85" s="23">
        <f>SUM(H86:H90)</f>
        <v>0</v>
      </c>
      <c r="I85" s="23"/>
    </row>
    <row r="86" spans="2:10" ht="19.5" customHeight="1" thickBot="1">
      <c r="B86" s="10">
        <v>1610</v>
      </c>
      <c r="C86" s="25" t="s">
        <v>83</v>
      </c>
      <c r="D86" s="38">
        <v>0</v>
      </c>
      <c r="E86" s="41"/>
      <c r="F86" s="41"/>
      <c r="G86" s="41"/>
      <c r="H86" s="41"/>
      <c r="I86" s="12"/>
    </row>
    <row r="87" spans="2:10" ht="13.15" thickBot="1">
      <c r="B87" s="10">
        <v>1614</v>
      </c>
      <c r="C87" s="25" t="s">
        <v>81</v>
      </c>
      <c r="D87" s="38">
        <v>0</v>
      </c>
      <c r="E87" s="41"/>
      <c r="F87" s="41"/>
      <c r="G87" s="41"/>
      <c r="H87" s="41"/>
      <c r="I87" s="12"/>
    </row>
    <row r="88" spans="2:10" ht="19.5" customHeight="1" thickBot="1">
      <c r="B88" s="10">
        <v>1650</v>
      </c>
      <c r="C88" s="25" t="s">
        <v>39</v>
      </c>
      <c r="D88" s="38">
        <v>0</v>
      </c>
      <c r="E88" s="41"/>
      <c r="F88" s="41"/>
      <c r="G88" s="41"/>
      <c r="H88" s="41"/>
      <c r="I88" s="12"/>
      <c r="J88" s="6"/>
    </row>
    <row r="89" spans="2:10" ht="19.5" customHeight="1" thickBot="1">
      <c r="B89" s="10">
        <v>1660</v>
      </c>
      <c r="C89" s="25" t="s">
        <v>103</v>
      </c>
      <c r="D89" s="38">
        <v>0</v>
      </c>
      <c r="E89" s="41"/>
      <c r="F89" s="41"/>
      <c r="G89" s="41"/>
      <c r="H89" s="41"/>
      <c r="I89" s="12"/>
      <c r="J89" s="6"/>
    </row>
    <row r="90" spans="2:10" ht="19.5" customHeight="1" thickBot="1">
      <c r="B90" s="10">
        <v>1670</v>
      </c>
      <c r="C90" s="25" t="s">
        <v>92</v>
      </c>
      <c r="D90" s="38">
        <v>0</v>
      </c>
      <c r="E90" s="41"/>
      <c r="F90" s="41"/>
      <c r="G90" s="41"/>
      <c r="H90" s="41"/>
      <c r="I90" s="12"/>
    </row>
    <row r="91" spans="2:10" ht="19.5" customHeight="1" thickBot="1">
      <c r="B91" s="29">
        <v>2000</v>
      </c>
      <c r="C91" s="27" t="s">
        <v>40</v>
      </c>
      <c r="D91" s="23">
        <f>SUM(D92:D94)</f>
        <v>0</v>
      </c>
      <c r="E91" s="23">
        <f t="shared" ref="E91" si="13">SUM(E92:E94)</f>
        <v>0</v>
      </c>
      <c r="F91" s="23">
        <f>SUM(F92:F94)</f>
        <v>0</v>
      </c>
      <c r="G91" s="23">
        <f>SUM(G92:G94)</f>
        <v>0</v>
      </c>
      <c r="H91" s="23">
        <f>SUM(H92:H94)</f>
        <v>0</v>
      </c>
      <c r="I91" s="23"/>
    </row>
    <row r="92" spans="2:10" ht="19.5" customHeight="1" thickBot="1">
      <c r="B92" s="13">
        <v>2030</v>
      </c>
      <c r="C92" s="25" t="s">
        <v>70</v>
      </c>
      <c r="D92" s="38">
        <v>0</v>
      </c>
      <c r="E92" s="41"/>
      <c r="F92" s="41"/>
      <c r="G92" s="41"/>
      <c r="H92" s="41"/>
      <c r="I92" s="12"/>
    </row>
    <row r="93" spans="2:10" ht="19.5" customHeight="1" thickBot="1">
      <c r="B93" s="13">
        <v>2040</v>
      </c>
      <c r="C93" s="25" t="s">
        <v>82</v>
      </c>
      <c r="D93" s="38">
        <v>0</v>
      </c>
      <c r="E93" s="41"/>
      <c r="F93" s="41"/>
      <c r="G93" s="41"/>
      <c r="H93" s="41"/>
      <c r="I93" s="12"/>
    </row>
    <row r="94" spans="2:10" ht="19.5" customHeight="1" thickBot="1">
      <c r="B94" s="13">
        <v>2041</v>
      </c>
      <c r="C94" s="25" t="s">
        <v>62</v>
      </c>
      <c r="D94" s="38">
        <v>0</v>
      </c>
      <c r="E94" s="41"/>
      <c r="F94" s="41"/>
      <c r="G94" s="41"/>
      <c r="H94" s="41"/>
      <c r="I94" s="12"/>
    </row>
    <row r="95" spans="2:10" ht="19.5" customHeight="1" thickBot="1">
      <c r="B95" s="29">
        <v>2500</v>
      </c>
      <c r="C95" s="27" t="s">
        <v>91</v>
      </c>
      <c r="D95" s="23">
        <f>SUM(D96:D97)</f>
        <v>0</v>
      </c>
      <c r="E95" s="23">
        <f>SUM(E96:E97)</f>
        <v>0</v>
      </c>
      <c r="F95" s="23">
        <f>SUM(F96:F97)</f>
        <v>0</v>
      </c>
      <c r="G95" s="23">
        <f>SUM(G96:G97)</f>
        <v>0</v>
      </c>
      <c r="H95" s="23">
        <f>SUM(H96:H97)</f>
        <v>0</v>
      </c>
      <c r="I95" s="23"/>
    </row>
    <row r="96" spans="2:10" ht="19.5" customHeight="1" thickBot="1">
      <c r="B96" s="13">
        <v>2540</v>
      </c>
      <c r="C96" s="25" t="s">
        <v>54</v>
      </c>
      <c r="D96" s="40">
        <v>0</v>
      </c>
      <c r="E96" s="41"/>
      <c r="F96" s="41"/>
      <c r="G96" s="41"/>
      <c r="H96" s="41"/>
      <c r="I96" s="12"/>
    </row>
    <row r="97" spans="2:13" ht="19.5" customHeight="1" thickBot="1">
      <c r="B97" s="13">
        <v>2630</v>
      </c>
      <c r="C97" s="25" t="s">
        <v>79</v>
      </c>
      <c r="D97" s="38">
        <v>0</v>
      </c>
      <c r="E97" s="41"/>
      <c r="F97" s="41"/>
      <c r="G97" s="41"/>
      <c r="H97" s="41"/>
      <c r="I97" s="12"/>
    </row>
    <row r="98" spans="2:13" ht="19.5" customHeight="1" thickBot="1">
      <c r="B98" s="29">
        <v>3000</v>
      </c>
      <c r="C98" s="27" t="s">
        <v>65</v>
      </c>
      <c r="D98" s="23">
        <f>SUM(D99:D100)</f>
        <v>0</v>
      </c>
      <c r="E98" s="23">
        <f t="shared" ref="E98" si="14">SUM(E99:E100)</f>
        <v>0</v>
      </c>
      <c r="F98" s="23">
        <f>SUM(F99:F100)</f>
        <v>0</v>
      </c>
      <c r="G98" s="23">
        <f>SUM(G99:G100)</f>
        <v>0</v>
      </c>
      <c r="H98" s="23">
        <f>SUM(H99:H100)</f>
        <v>0</v>
      </c>
      <c r="I98" s="23"/>
    </row>
    <row r="99" spans="2:13" ht="19.5" customHeight="1" thickBot="1">
      <c r="B99" s="13">
        <v>3010</v>
      </c>
      <c r="C99" s="25" t="s">
        <v>77</v>
      </c>
      <c r="D99" s="40"/>
      <c r="E99" s="41"/>
      <c r="F99" s="41"/>
      <c r="G99" s="41"/>
      <c r="H99" s="41"/>
      <c r="I99" s="12"/>
    </row>
    <row r="100" spans="2:13" ht="19.5" customHeight="1" thickBot="1">
      <c r="B100" s="13">
        <v>3020</v>
      </c>
      <c r="C100" s="25"/>
      <c r="D100" s="40"/>
      <c r="E100" s="41"/>
      <c r="F100" s="41"/>
      <c r="G100" s="41"/>
      <c r="H100" s="41"/>
      <c r="I100" s="12"/>
    </row>
    <row r="101" spans="2:13" ht="19.5" customHeight="1" thickBot="1">
      <c r="B101" s="13"/>
      <c r="C101" s="30" t="s">
        <v>41</v>
      </c>
      <c r="D101" s="36">
        <f>D98+D95+D91+D85+D76+D74+D72+D70+D67+D55+D46+D42+D32+D29+D25+D21+D14+D5</f>
        <v>43534</v>
      </c>
      <c r="E101" s="36">
        <f>E98+E95+E91+E85+E76+E74+E72+E70+E67+E55+E46+E42+E32+E29+E25+E21+E14+E5</f>
        <v>2352</v>
      </c>
      <c r="F101" s="36">
        <f>F98+F95+F91+F85+F76+F74+F72+F70+F67+F55+F46+F42+F32+F29+F25+F21+F14+F5</f>
        <v>35253</v>
      </c>
      <c r="G101" s="36">
        <f>G98+G95+G91+G85+G76+G74+G72+G70+G67+G55+G46+G42+G32+G29+G25+G21+G14+G5</f>
        <v>5223</v>
      </c>
      <c r="H101" s="36">
        <f>H5+H14+H21+H25+H29+H32+H42+H46+H55+H67+H70+H72+H74+H76+H85+H91+H95+H98</f>
        <v>252</v>
      </c>
      <c r="I101" s="36"/>
      <c r="L101" s="15"/>
    </row>
    <row r="102" spans="2:13" ht="19.5" customHeight="1" thickBot="1">
      <c r="B102" s="13"/>
      <c r="C102" s="11" t="s">
        <v>48</v>
      </c>
      <c r="D102" s="41"/>
      <c r="E102" s="41"/>
      <c r="F102" s="41"/>
      <c r="G102" s="41"/>
      <c r="H102" s="41"/>
      <c r="I102" s="12"/>
    </row>
    <row r="103" spans="2:13" ht="19.5" customHeight="1" thickBot="1">
      <c r="B103" s="13"/>
      <c r="C103" s="11" t="s">
        <v>56</v>
      </c>
      <c r="D103" s="41"/>
      <c r="E103" s="41"/>
      <c r="F103" s="41"/>
      <c r="G103" s="41"/>
      <c r="H103" s="41"/>
      <c r="I103" s="12"/>
      <c r="M103" s="7"/>
    </row>
    <row r="104" spans="2:13" ht="19.5" customHeight="1" thickBot="1">
      <c r="B104" s="13"/>
      <c r="C104" s="11" t="s">
        <v>66</v>
      </c>
      <c r="D104" s="41"/>
      <c r="E104" s="41"/>
      <c r="F104" s="41"/>
      <c r="G104" s="41"/>
      <c r="H104" s="41"/>
      <c r="I104" s="12"/>
    </row>
    <row r="105" spans="2:13" ht="19.5" customHeight="1" thickBot="1">
      <c r="B105" s="13"/>
      <c r="C105" s="27" t="s">
        <v>42</v>
      </c>
      <c r="D105" s="37">
        <f>SUM(D101:D104)</f>
        <v>43534</v>
      </c>
      <c r="E105" s="37">
        <f t="shared" ref="E105:G105" si="15">SUM(E101:E104)</f>
        <v>2352</v>
      </c>
      <c r="F105" s="37">
        <f t="shared" si="15"/>
        <v>35253</v>
      </c>
      <c r="G105" s="37">
        <f t="shared" si="15"/>
        <v>5223</v>
      </c>
      <c r="H105" s="37">
        <f>H101+H102+H103+H104</f>
        <v>252</v>
      </c>
      <c r="I105" s="37"/>
    </row>
    <row r="106" spans="2:13" ht="19.5" customHeight="1" thickBot="1">
      <c r="B106" s="13"/>
      <c r="C106" s="14" t="s">
        <v>57</v>
      </c>
      <c r="D106" s="45"/>
      <c r="E106" s="41"/>
      <c r="F106" s="41"/>
      <c r="G106" s="41"/>
      <c r="H106" s="41"/>
      <c r="I106" s="12"/>
      <c r="J106" s="18"/>
      <c r="K106" s="18"/>
    </row>
    <row r="107" spans="2:13" ht="19.5" customHeight="1" thickBot="1">
      <c r="B107" s="13"/>
      <c r="C107" s="27" t="s">
        <v>43</v>
      </c>
      <c r="D107" s="37">
        <f>SUM(D105:D106)</f>
        <v>43534</v>
      </c>
      <c r="E107" s="37">
        <f t="shared" ref="E107:G107" si="16">SUM(E105:E106)</f>
        <v>2352</v>
      </c>
      <c r="F107" s="37">
        <f t="shared" si="16"/>
        <v>35253</v>
      </c>
      <c r="G107" s="37">
        <f t="shared" si="16"/>
        <v>5223</v>
      </c>
      <c r="H107" s="37">
        <f>H105+H106</f>
        <v>252</v>
      </c>
      <c r="I107" s="37"/>
      <c r="J107" s="6"/>
    </row>
    <row r="108" spans="2:13">
      <c r="B108" s="4" t="s">
        <v>0</v>
      </c>
      <c r="C108" s="49" t="s">
        <v>44</v>
      </c>
      <c r="D108" s="49"/>
      <c r="E108" s="49"/>
      <c r="F108" s="49"/>
      <c r="G108" s="49"/>
      <c r="H108" s="49"/>
      <c r="I108" s="49"/>
      <c r="J108" s="49"/>
    </row>
    <row r="109" spans="2:13">
      <c r="B109" s="2"/>
      <c r="C109" s="48"/>
      <c r="D109" s="48"/>
      <c r="E109" s="48"/>
      <c r="F109" s="48"/>
      <c r="G109" s="48"/>
      <c r="H109" s="48"/>
      <c r="I109" s="48"/>
      <c r="J109" s="48"/>
    </row>
    <row r="110" spans="2:13" ht="11.25" customHeight="1">
      <c r="B110" s="5"/>
      <c r="C110" s="48"/>
      <c r="D110" s="48"/>
      <c r="E110" s="3"/>
      <c r="F110" s="3"/>
      <c r="G110" s="3"/>
      <c r="H110" s="3"/>
      <c r="I110" s="3"/>
      <c r="J110" s="3"/>
    </row>
    <row r="111" spans="2:13" ht="21.75" customHeight="1">
      <c r="B111" s="2"/>
      <c r="C111" s="46"/>
      <c r="D111" s="6"/>
      <c r="E111" s="3"/>
      <c r="F111" s="3"/>
      <c r="G111" s="3"/>
      <c r="H111" s="3"/>
      <c r="I111" s="3"/>
      <c r="J111" s="3"/>
    </row>
    <row r="112" spans="2:13" ht="26.25">
      <c r="B112" s="5"/>
      <c r="C112" s="47" t="s">
        <v>113</v>
      </c>
      <c r="D112" s="6"/>
      <c r="E112" s="3"/>
      <c r="F112" s="3"/>
      <c r="G112" s="3"/>
      <c r="H112" s="3"/>
      <c r="I112" s="3"/>
      <c r="J112" s="3"/>
    </row>
    <row r="113" spans="2:10" ht="21.75" customHeight="1">
      <c r="B113" s="2"/>
      <c r="C113" s="46"/>
      <c r="D113" s="6"/>
      <c r="E113" s="3"/>
      <c r="F113" s="3"/>
      <c r="G113" s="3"/>
      <c r="H113" s="3"/>
      <c r="I113" s="3"/>
      <c r="J113" s="3"/>
    </row>
    <row r="114" spans="2:10" ht="26.25">
      <c r="C114" s="47" t="s">
        <v>114</v>
      </c>
      <c r="D114" s="6"/>
      <c r="E114" s="3"/>
      <c r="F114" s="3"/>
      <c r="G114" s="3"/>
      <c r="H114" s="3"/>
      <c r="I114" s="3"/>
      <c r="J114" s="3"/>
    </row>
    <row r="115" spans="2:10" ht="21.75" customHeight="1">
      <c r="B115" s="2"/>
      <c r="C115" s="46"/>
      <c r="D115" s="6"/>
      <c r="E115" s="3"/>
      <c r="F115" s="3"/>
      <c r="G115" s="3"/>
      <c r="H115" s="3"/>
      <c r="I115" s="3"/>
      <c r="J115" s="3"/>
    </row>
    <row r="116" spans="2:10" ht="13.15">
      <c r="C116" s="47"/>
      <c r="D116" s="6"/>
      <c r="E116" s="3"/>
      <c r="F116" s="3"/>
      <c r="G116" s="3"/>
      <c r="H116" s="3"/>
      <c r="I116" s="3"/>
      <c r="J116" s="3"/>
    </row>
  </sheetData>
  <mergeCells count="9">
    <mergeCell ref="C110:D110"/>
    <mergeCell ref="C108:J108"/>
    <mergeCell ref="C109:J109"/>
    <mergeCell ref="A1:I1"/>
    <mergeCell ref="B2:C2"/>
    <mergeCell ref="G2:H2"/>
    <mergeCell ref="D2:F2"/>
    <mergeCell ref="I2:K2"/>
    <mergeCell ref="B3:I3"/>
  </mergeCells>
  <phoneticPr fontId="0" type="noConversion"/>
  <printOptions horizontalCentered="1"/>
  <pageMargins left="0.7" right="0.7" top="0.75" bottom="0.75" header="0.3" footer="0.3"/>
  <pageSetup scale="47" fitToHeight="0" orientation="portrait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C2B35EC993F7419A3100170B916A22" ma:contentTypeVersion="10" ma:contentTypeDescription="Create a new document." ma:contentTypeScope="" ma:versionID="0a8814ddf2434d760c721df3a43431bf">
  <xsd:schema xmlns:xsd="http://www.w3.org/2001/XMLSchema" xmlns:xs="http://www.w3.org/2001/XMLSchema" xmlns:p="http://schemas.microsoft.com/office/2006/metadata/properties" xmlns:ns3="6ed70542-a62d-4b79-924d-fe1786f0f55e" targetNamespace="http://schemas.microsoft.com/office/2006/metadata/properties" ma:root="true" ma:fieldsID="ebdcb6170be481b10962e09d0e6e6225" ns3:_="">
    <xsd:import namespace="6ed70542-a62d-4b79-924d-fe1786f0f5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70542-a62d-4b79-924d-fe1786f0f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E337A-9477-4DC0-8551-A05E2C83B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70542-a62d-4b79-924d-fe1786f0f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F31717-7CE8-4B49-BFA3-D9645864D4D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ed70542-a62d-4b79-924d-fe1786f0f5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8BE020-F8F1-47C9-9A7B-3D03E948CB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Ink Lending Rehab Budget</vt:lpstr>
      <vt:lpstr>Chart1</vt:lpstr>
      <vt:lpstr>'Ink Lending Rehab Budget'!Print_Area</vt:lpstr>
      <vt:lpstr>'Ink Lending Rehab Budget'!Print_Titles</vt:lpstr>
    </vt:vector>
  </TitlesOfParts>
  <Company>Point Center Financial,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Cofano</dc:creator>
  <cp:lastModifiedBy>Blink Lending</cp:lastModifiedBy>
  <cp:lastPrinted>2019-04-12T22:52:59Z</cp:lastPrinted>
  <dcterms:created xsi:type="dcterms:W3CDTF">2005-05-25T16:43:22Z</dcterms:created>
  <dcterms:modified xsi:type="dcterms:W3CDTF">2020-01-31T15:09:14Z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0x010100D0C2B35EC993F7419A3100170B916A22</vt:lpwstr>
  </property>
</Properties>
</file>